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cristinadalbosco/DOCUMENTI hd/Fiscosport/Materiali NL/"/>
    </mc:Choice>
  </mc:AlternateContent>
  <xr:revisionPtr revIDLastSave="0" documentId="13_ncr:1_{0348D70D-54F0-FC4C-B6A9-E14EBDC6C1A1}" xr6:coauthVersionLast="46" xr6:coauthVersionMax="46" xr10:uidLastSave="{00000000-0000-0000-0000-000000000000}"/>
  <bookViews>
    <workbookView xWindow="0" yWindow="500" windowWidth="28800" windowHeight="15840" xr2:uid="{00000000-000D-0000-FFFF-FFFF00000000}"/>
  </bookViews>
  <sheets>
    <sheet name="calcolo_contribu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C30" i="1"/>
  <c r="B13" i="1"/>
  <c r="B14" i="1" s="1"/>
  <c r="B5" i="1"/>
  <c r="B7" i="1" s="1"/>
  <c r="A7" i="1" l="1"/>
  <c r="B17" i="1" l="1"/>
  <c r="B23" i="1"/>
  <c r="B16" i="1"/>
  <c r="B19" i="1" s="1"/>
  <c r="B18" i="1" l="1"/>
  <c r="B20" i="1" s="1"/>
  <c r="B22" i="1" s="1"/>
  <c r="B27" i="1"/>
  <c r="B26" i="1" l="1"/>
  <c r="B28" i="1"/>
</calcChain>
</file>

<file path=xl/sharedStrings.xml><?xml version="1.0" encoding="utf-8"?>
<sst xmlns="http://schemas.openxmlformats.org/spreadsheetml/2006/main" count="24" uniqueCount="19">
  <si>
    <t>Anno 2019</t>
  </si>
  <si>
    <t>TOTALE</t>
  </si>
  <si>
    <t>Corrispettivi</t>
  </si>
  <si>
    <t>Fatturato</t>
  </si>
  <si>
    <t>MEDIA</t>
  </si>
  <si>
    <t>Anno 2020</t>
  </si>
  <si>
    <t>SI</t>
  </si>
  <si>
    <t>NO</t>
  </si>
  <si>
    <t>Media 2019</t>
  </si>
  <si>
    <t>Media 2020</t>
  </si>
  <si>
    <t>Contributo spettante:</t>
  </si>
  <si>
    <t>Contributo</t>
  </si>
  <si>
    <t>Importo</t>
  </si>
  <si>
    <t>Totale 2019</t>
  </si>
  <si>
    <t>Powered by</t>
  </si>
  <si>
    <t>mese di inizio attività se nel 2019</t>
  </si>
  <si>
    <t>Differenza</t>
  </si>
  <si>
    <t>Differenza minima per diritto al contributo</t>
  </si>
  <si>
    <t>Differenza per calcolo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</si>
</sst>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 applyProtection="1">
      <alignment horizontal="center"/>
      <protection hidden="1"/>
    </xf>
    <xf numFmtId="4" fontId="0" fillId="0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4" fontId="1" fillId="2" borderId="4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right"/>
      <protection hidden="1"/>
    </xf>
    <xf numFmtId="4" fontId="0" fillId="2" borderId="4" xfId="0" applyNumberFormat="1" applyFill="1" applyBorder="1" applyProtection="1">
      <protection hidden="1"/>
    </xf>
    <xf numFmtId="4" fontId="3" fillId="2" borderId="4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4" fontId="1" fillId="2" borderId="6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0" fillId="0" borderId="3" xfId="0" applyNumberFormat="1" applyFill="1" applyBorder="1" applyProtection="1">
      <protection hidden="1"/>
    </xf>
    <xf numFmtId="0" fontId="4" fillId="0" borderId="0" xfId="0" applyFont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4" fontId="1" fillId="2" borderId="6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4" fontId="2" fillId="0" borderId="0" xfId="0" applyNumberFormat="1" applyFont="1" applyProtection="1">
      <protection hidden="1"/>
    </xf>
    <xf numFmtId="4" fontId="2" fillId="0" borderId="0" xfId="0" applyNumberFormat="1" applyFont="1" applyFill="1" applyProtection="1">
      <protection hidden="1"/>
    </xf>
    <xf numFmtId="4" fontId="0" fillId="0" borderId="0" xfId="0" applyNumberFormat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4" fontId="4" fillId="2" borderId="7" xfId="0" applyNumberFormat="1" applyFont="1" applyFill="1" applyBorder="1" applyProtection="1">
      <protection hidden="1"/>
    </xf>
    <xf numFmtId="4" fontId="4" fillId="0" borderId="0" xfId="0" applyNumberFormat="1" applyFont="1" applyProtection="1"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4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4" fontId="4" fillId="2" borderId="4" xfId="0" applyNumberFormat="1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" fontId="0" fillId="2" borderId="7" xfId="0" applyNumberFormat="1" applyFill="1" applyBorder="1" applyProtection="1">
      <protection hidden="1"/>
    </xf>
    <xf numFmtId="4" fontId="0" fillId="2" borderId="6" xfId="0" applyNumberFormat="1" applyFill="1" applyBorder="1" applyProtection="1">
      <protection hidden="1"/>
    </xf>
    <xf numFmtId="4" fontId="1" fillId="2" borderId="7" xfId="0" applyNumberFormat="1" applyFont="1" applyFill="1" applyBorder="1" applyAlignment="1" applyProtection="1">
      <alignment horizontal="center"/>
      <protection hidden="1"/>
    </xf>
    <xf numFmtId="9" fontId="7" fillId="2" borderId="3" xfId="0" applyNumberFormat="1" applyFont="1" applyFill="1" applyBorder="1" applyAlignment="1" applyProtection="1">
      <alignment horizontal="center"/>
      <protection hidden="1"/>
    </xf>
    <xf numFmtId="9" fontId="7" fillId="2" borderId="5" xfId="0" applyNumberFormat="1" applyFont="1" applyFill="1" applyBorder="1" applyAlignment="1" applyProtection="1">
      <alignment horizontal="center"/>
      <protection hidden="1"/>
    </xf>
    <xf numFmtId="4" fontId="1" fillId="4" borderId="2" xfId="0" applyNumberFormat="1" applyFont="1" applyFill="1" applyBorder="1" applyAlignment="1" applyProtection="1">
      <alignment horizontal="center"/>
      <protection hidden="1"/>
    </xf>
    <xf numFmtId="4" fontId="0" fillId="3" borderId="8" xfId="0" applyNumberFormat="1" applyFill="1" applyBorder="1" applyProtection="1">
      <protection locked="0"/>
    </xf>
    <xf numFmtId="3" fontId="0" fillId="3" borderId="8" xfId="0" applyNumberForma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32</xdr:row>
      <xdr:rowOff>52746</xdr:rowOff>
    </xdr:from>
    <xdr:to>
      <xdr:col>1</xdr:col>
      <xdr:colOff>704850</xdr:colOff>
      <xdr:row>34</xdr:row>
      <xdr:rowOff>145761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2946D50-7FD5-B345-8A0E-F2133CA9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6466246"/>
          <a:ext cx="1441450" cy="474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F26" sqref="F26"/>
    </sheetView>
  </sheetViews>
  <sheetFormatPr baseColWidth="10" defaultColWidth="8.83203125" defaultRowHeight="15" x14ac:dyDescent="0.2"/>
  <cols>
    <col min="1" max="1" width="31.6640625" style="6" customWidth="1"/>
    <col min="2" max="2" width="18.5" style="21" customWidth="1"/>
    <col min="3" max="3" width="12.6640625" style="21" customWidth="1"/>
    <col min="4" max="4" width="10.1640625" style="3" bestFit="1" customWidth="1"/>
    <col min="5" max="6" width="11.6640625" style="3" bestFit="1" customWidth="1"/>
    <col min="7" max="7" width="12.6640625" style="3" bestFit="1" customWidth="1"/>
    <col min="8" max="16384" width="8.83203125" style="3"/>
  </cols>
  <sheetData>
    <row r="1" spans="1:9" x14ac:dyDescent="0.2">
      <c r="A1" s="1"/>
      <c r="B1" s="39" t="s">
        <v>0</v>
      </c>
      <c r="C1" s="2"/>
    </row>
    <row r="2" spans="1:9" s="6" customFormat="1" x14ac:dyDescent="0.2">
      <c r="A2" s="4"/>
      <c r="B2" s="5" t="s">
        <v>1</v>
      </c>
    </row>
    <row r="3" spans="1:9" x14ac:dyDescent="0.2">
      <c r="A3" s="7" t="s">
        <v>2</v>
      </c>
      <c r="B3" s="40"/>
      <c r="C3" s="3"/>
    </row>
    <row r="4" spans="1:9" x14ac:dyDescent="0.2">
      <c r="A4" s="7" t="s">
        <v>3</v>
      </c>
      <c r="B4" s="40"/>
      <c r="C4" s="3"/>
    </row>
    <row r="5" spans="1:9" x14ac:dyDescent="0.2">
      <c r="A5" s="7" t="s">
        <v>1</v>
      </c>
      <c r="B5" s="9">
        <f>SUM(B3:B4)</f>
        <v>0</v>
      </c>
      <c r="C5" s="3"/>
    </row>
    <row r="6" spans="1:9" x14ac:dyDescent="0.2">
      <c r="A6" s="10" t="s">
        <v>15</v>
      </c>
      <c r="B6" s="41"/>
      <c r="C6" s="3"/>
    </row>
    <row r="7" spans="1:9" s="13" customFormat="1" ht="27" customHeight="1" x14ac:dyDescent="0.2">
      <c r="A7" s="11" t="str">
        <f>IF(B5&gt;10000000,"RICAVI SUPERIORI A 10/mln: CONTRIBUTO NON SPETTANTE","MEDIA")</f>
        <v>MEDIA</v>
      </c>
      <c r="B7" s="12">
        <f>IF(B5&gt;10000000,"",IF(B6="",ROUND(B5/12,2),ROUND(B5/(12-B6),2)))</f>
        <v>0</v>
      </c>
    </row>
    <row r="9" spans="1:9" x14ac:dyDescent="0.2">
      <c r="A9" s="1"/>
      <c r="B9" s="39" t="s">
        <v>5</v>
      </c>
      <c r="C9" s="14"/>
    </row>
    <row r="10" spans="1:9" s="6" customFormat="1" x14ac:dyDescent="0.2">
      <c r="A10" s="4"/>
      <c r="B10" s="5" t="s">
        <v>1</v>
      </c>
    </row>
    <row r="11" spans="1:9" x14ac:dyDescent="0.2">
      <c r="A11" s="7" t="s">
        <v>2</v>
      </c>
      <c r="B11" s="40"/>
      <c r="C11" s="3"/>
    </row>
    <row r="12" spans="1:9" x14ac:dyDescent="0.2">
      <c r="A12" s="7" t="s">
        <v>3</v>
      </c>
      <c r="B12" s="40"/>
      <c r="C12" s="3"/>
      <c r="D12" s="15"/>
    </row>
    <row r="13" spans="1:9" x14ac:dyDescent="0.2">
      <c r="A13" s="7" t="s">
        <v>1</v>
      </c>
      <c r="B13" s="9">
        <f>SUM(B11:B12)</f>
        <v>0</v>
      </c>
      <c r="C13" s="3"/>
    </row>
    <row r="14" spans="1:9" x14ac:dyDescent="0.2">
      <c r="A14" s="16" t="s">
        <v>4</v>
      </c>
      <c r="B14" s="17">
        <f>ROUND(B13/12,2)</f>
        <v>0</v>
      </c>
      <c r="C14" s="3"/>
    </row>
    <row r="15" spans="1:9" x14ac:dyDescent="0.2">
      <c r="A15" s="18" t="s">
        <v>6</v>
      </c>
      <c r="B15" s="19" t="s">
        <v>7</v>
      </c>
      <c r="C15" s="19"/>
      <c r="D15" s="19"/>
      <c r="E15" s="19"/>
      <c r="F15" s="19"/>
      <c r="G15" s="20"/>
      <c r="H15" s="21"/>
      <c r="I15" s="21"/>
    </row>
    <row r="16" spans="1:9" s="15" customFormat="1" x14ac:dyDescent="0.2">
      <c r="A16" s="22" t="s">
        <v>8</v>
      </c>
      <c r="B16" s="23">
        <f>B7</f>
        <v>0</v>
      </c>
      <c r="C16" s="24"/>
    </row>
    <row r="17" spans="1:3" s="15" customFormat="1" x14ac:dyDescent="0.2">
      <c r="A17" s="25" t="s">
        <v>9</v>
      </c>
      <c r="B17" s="26">
        <f>IF(B7="","",B14)</f>
        <v>0</v>
      </c>
      <c r="C17" s="24"/>
    </row>
    <row r="18" spans="1:3" s="15" customFormat="1" x14ac:dyDescent="0.2">
      <c r="A18" s="25" t="s">
        <v>16</v>
      </c>
      <c r="B18" s="27" t="str">
        <f>IF(B7="","",IF(B16-B17&gt;0,B16-B17,"NEGATIVA"))</f>
        <v>NEGATIVA</v>
      </c>
      <c r="C18" s="24"/>
    </row>
    <row r="19" spans="1:3" s="15" customFormat="1" ht="28.5" customHeight="1" x14ac:dyDescent="0.2">
      <c r="A19" s="28" t="s">
        <v>17</v>
      </c>
      <c r="B19" s="29">
        <f>IF(B7="","",IF(B6&lt;&gt;"",0,ROUND(B16*0.3,2)))</f>
        <v>0</v>
      </c>
      <c r="C19" s="24"/>
    </row>
    <row r="20" spans="1:3" s="15" customFormat="1" x14ac:dyDescent="0.2">
      <c r="A20" s="30" t="s">
        <v>10</v>
      </c>
      <c r="B20" s="31" t="str">
        <f>IF(B18&gt;B19,"SI","NO")</f>
        <v>SI</v>
      </c>
    </row>
    <row r="21" spans="1:3" x14ac:dyDescent="0.2">
      <c r="A21" s="32"/>
    </row>
    <row r="22" spans="1:3" x14ac:dyDescent="0.2">
      <c r="A22" s="33" t="s">
        <v>18</v>
      </c>
      <c r="B22" s="34">
        <f>IF(B7="","",IF(B20="SI",B16-B17,0))</f>
        <v>0</v>
      </c>
    </row>
    <row r="23" spans="1:3" x14ac:dyDescent="0.2">
      <c r="A23" s="16" t="s">
        <v>13</v>
      </c>
      <c r="B23" s="35">
        <f>IF(B7="","",B5)</f>
        <v>0</v>
      </c>
    </row>
    <row r="25" spans="1:3" x14ac:dyDescent="0.2">
      <c r="A25" s="33" t="s">
        <v>11</v>
      </c>
      <c r="B25" s="36" t="s">
        <v>12</v>
      </c>
    </row>
    <row r="26" spans="1:3" x14ac:dyDescent="0.2">
      <c r="A26" s="37">
        <v>0.6</v>
      </c>
      <c r="B26" s="8">
        <f>IF(B23&lt;=100000,ROUND(B22*0.6,2),"")</f>
        <v>0</v>
      </c>
    </row>
    <row r="27" spans="1:3" x14ac:dyDescent="0.2">
      <c r="A27" s="37">
        <v>0.5</v>
      </c>
      <c r="B27" s="8" t="str">
        <f>IF(AND(B23&gt;100000,B23&lt;=400000),ROUND(B22*0.5,2),"")</f>
        <v/>
      </c>
    </row>
    <row r="28" spans="1:3" x14ac:dyDescent="0.2">
      <c r="A28" s="37">
        <v>0.4</v>
      </c>
      <c r="B28" s="8" t="str">
        <f>IF(AND(B23&gt;400000,B23&lt;=10000000),ROUND(B22*0.4,2),"")</f>
        <v/>
      </c>
    </row>
    <row r="29" spans="1:3" x14ac:dyDescent="0.2">
      <c r="A29" s="37">
        <v>0.3</v>
      </c>
      <c r="B29" s="8" t="str">
        <f>IF(AND(C23&gt;10000000,C23&lt;=50000000),ROUND(C22*0.3,2),"")</f>
        <v/>
      </c>
    </row>
    <row r="30" spans="1:3" x14ac:dyDescent="0.2">
      <c r="A30" s="38">
        <v>0.2</v>
      </c>
      <c r="B30" s="35" t="str">
        <f>IF(AND(C23&gt;5000000,C23&lt;=10000000),ROUND(C22*0.2,2),"")</f>
        <v/>
      </c>
      <c r="C30" s="21" t="str">
        <f>IF(AND(D23&gt;1000000,D23&lt;=5000000),ROUND(D22*0.5,2),"")</f>
        <v/>
      </c>
    </row>
    <row r="34" spans="1:1" x14ac:dyDescent="0.2">
      <c r="A34" s="6" t="s">
        <v>14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calcolo_contributo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Maria Cristina Dalbosco</cp:lastModifiedBy>
  <dcterms:created xsi:type="dcterms:W3CDTF">2021-03-22T11:41:58Z</dcterms:created>
  <dcterms:modified xsi:type="dcterms:W3CDTF">2021-03-25T11:20:49Z</dcterms:modified>
</cp:coreProperties>
</file>