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6"/>
  </bookViews>
  <sheets>
    <sheet name="CM" sheetId="1" r:id="rId1"/>
    <sheet name="RM" sheetId="2" r:id="rId2"/>
    <sheet name="CF" sheetId="3" r:id="rId3"/>
    <sheet name="RF" sheetId="4" r:id="rId4"/>
    <sheet name="GP PUNKTE" sheetId="5" r:id="rId5"/>
    <sheet name="Mannschafts-Wertung" sheetId="6" r:id="rId6"/>
    <sheet name="Wertung-Staffeln" sheetId="7" r:id="rId7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0" i="7" l="1"/>
  <c r="H39" i="7"/>
  <c r="H37" i="7"/>
  <c r="H32" i="7"/>
  <c r="H29" i="7"/>
  <c r="H28" i="7"/>
  <c r="R27" i="7"/>
  <c r="Q27" i="7"/>
  <c r="H27" i="7"/>
  <c r="R26" i="7"/>
  <c r="Q26" i="7"/>
  <c r="R25" i="7"/>
  <c r="Q25" i="7"/>
  <c r="R24" i="7"/>
  <c r="Q24" i="7"/>
  <c r="R23" i="7"/>
  <c r="Q23" i="7"/>
  <c r="R22" i="7"/>
  <c r="Q22" i="7"/>
  <c r="R21" i="7"/>
  <c r="Q21" i="7"/>
  <c r="H21" i="7"/>
  <c r="H20" i="7"/>
  <c r="H19" i="7"/>
  <c r="H18" i="7"/>
  <c r="R14" i="7"/>
  <c r="Q14" i="7"/>
  <c r="R13" i="7"/>
  <c r="Q13" i="7"/>
  <c r="R12" i="7"/>
  <c r="Q12" i="7"/>
  <c r="R11" i="7"/>
  <c r="Q11" i="7"/>
  <c r="H11" i="7"/>
  <c r="R10" i="7"/>
  <c r="Q10" i="7"/>
  <c r="H10" i="7"/>
  <c r="R9" i="7"/>
  <c r="Q9" i="7"/>
  <c r="H9" i="7"/>
  <c r="R8" i="7"/>
  <c r="Q8" i="7"/>
  <c r="H8" i="7"/>
  <c r="R7" i="7"/>
  <c r="Q7" i="7"/>
  <c r="H7" i="7"/>
  <c r="R6" i="7"/>
  <c r="Q6" i="7"/>
  <c r="H6" i="7"/>
  <c r="K20" i="6"/>
  <c r="E20" i="6"/>
  <c r="K19" i="6"/>
  <c r="E19" i="6"/>
  <c r="K18" i="6"/>
  <c r="E18" i="6"/>
  <c r="K17" i="6"/>
  <c r="E17" i="6"/>
  <c r="K16" i="6"/>
  <c r="E16" i="6"/>
  <c r="K15" i="6"/>
  <c r="E15" i="6"/>
  <c r="K14" i="6"/>
  <c r="E14" i="6"/>
  <c r="K13" i="6"/>
  <c r="E13" i="6"/>
  <c r="K12" i="6"/>
  <c r="E12" i="6"/>
  <c r="K11" i="6"/>
  <c r="E11" i="6"/>
  <c r="K10" i="6"/>
  <c r="E10" i="6"/>
  <c r="K9" i="6"/>
  <c r="E9" i="6"/>
  <c r="K8" i="6"/>
  <c r="E8" i="6"/>
  <c r="K7" i="6"/>
  <c r="E7" i="6"/>
  <c r="K6" i="6"/>
  <c r="E6" i="6"/>
  <c r="K5" i="6"/>
  <c r="E5" i="6"/>
  <c r="K4" i="6"/>
  <c r="E4" i="6"/>
  <c r="K3" i="6"/>
  <c r="E3" i="6"/>
  <c r="P22" i="4"/>
  <c r="O22" i="4"/>
  <c r="I22" i="4"/>
  <c r="P21" i="4"/>
  <c r="O21" i="4"/>
  <c r="I21" i="4"/>
  <c r="P20" i="4"/>
  <c r="O20" i="4"/>
  <c r="I20" i="4"/>
  <c r="P19" i="4"/>
  <c r="O19" i="4"/>
  <c r="I19" i="4"/>
  <c r="P18" i="4"/>
  <c r="O18" i="4"/>
  <c r="I18" i="4"/>
  <c r="P17" i="4"/>
  <c r="O17" i="4"/>
  <c r="I17" i="4"/>
  <c r="P16" i="4"/>
  <c r="O16" i="4"/>
  <c r="P15" i="4"/>
  <c r="O15" i="4"/>
  <c r="P14" i="4"/>
  <c r="O14" i="4"/>
  <c r="P13" i="4"/>
  <c r="O13" i="4"/>
  <c r="I13" i="4"/>
  <c r="P12" i="4"/>
  <c r="O12" i="4"/>
  <c r="I12" i="4"/>
  <c r="P11" i="4"/>
  <c r="O11" i="4"/>
  <c r="I11" i="4"/>
  <c r="P10" i="4"/>
  <c r="O10" i="4"/>
  <c r="I10" i="4"/>
  <c r="P9" i="4"/>
  <c r="O9" i="4"/>
  <c r="I9" i="4"/>
  <c r="P8" i="4"/>
  <c r="O8" i="4"/>
  <c r="I8" i="4"/>
  <c r="P7" i="4"/>
  <c r="O7" i="4"/>
  <c r="I7" i="4"/>
  <c r="P6" i="4"/>
  <c r="O6" i="4"/>
  <c r="I6" i="4"/>
  <c r="P5" i="4"/>
  <c r="O5" i="4"/>
  <c r="I5" i="4"/>
  <c r="P4" i="4"/>
  <c r="O4" i="4"/>
  <c r="I4" i="4"/>
  <c r="P3" i="4"/>
  <c r="O3" i="4"/>
  <c r="I3" i="4"/>
  <c r="P19" i="3"/>
  <c r="O19" i="3"/>
  <c r="I19" i="3"/>
  <c r="P18" i="3"/>
  <c r="O18" i="3"/>
  <c r="I18" i="3"/>
  <c r="P17" i="3"/>
  <c r="O17" i="3"/>
  <c r="I17" i="3"/>
  <c r="P16" i="3"/>
  <c r="O16" i="3"/>
  <c r="I16" i="3"/>
  <c r="P15" i="3"/>
  <c r="O15" i="3"/>
  <c r="I15" i="3"/>
  <c r="P14" i="3"/>
  <c r="O14" i="3"/>
  <c r="I14" i="3"/>
  <c r="P13" i="3"/>
  <c r="O13" i="3"/>
  <c r="I13" i="3"/>
  <c r="P12" i="3"/>
  <c r="O12" i="3"/>
  <c r="I12" i="3"/>
  <c r="P11" i="3"/>
  <c r="O11" i="3"/>
  <c r="P10" i="3"/>
  <c r="O10" i="3"/>
  <c r="P9" i="3"/>
  <c r="O9" i="3"/>
  <c r="I9" i="3"/>
  <c r="P8" i="3"/>
  <c r="O8" i="3"/>
  <c r="I8" i="3"/>
  <c r="P7" i="3"/>
  <c r="O7" i="3"/>
  <c r="I7" i="3"/>
  <c r="P6" i="3"/>
  <c r="O6" i="3"/>
  <c r="I6" i="3"/>
  <c r="P5" i="3"/>
  <c r="O5" i="3"/>
  <c r="P4" i="3"/>
  <c r="O4" i="3"/>
  <c r="I4" i="3"/>
  <c r="P3" i="3"/>
  <c r="O3" i="3"/>
  <c r="I3" i="3"/>
  <c r="P22" i="2"/>
  <c r="O22" i="2"/>
  <c r="I22" i="2"/>
  <c r="P21" i="2"/>
  <c r="O21" i="2"/>
  <c r="I21" i="2"/>
  <c r="P20" i="2"/>
  <c r="O20" i="2"/>
  <c r="I20" i="2"/>
  <c r="P19" i="2"/>
  <c r="O19" i="2"/>
  <c r="I19" i="2"/>
  <c r="P18" i="2"/>
  <c r="O18" i="2"/>
  <c r="I18" i="2"/>
  <c r="P17" i="2"/>
  <c r="O17" i="2"/>
  <c r="P16" i="2"/>
  <c r="O16" i="2"/>
  <c r="I16" i="2"/>
  <c r="P15" i="2"/>
  <c r="O15" i="2"/>
  <c r="P14" i="2"/>
  <c r="O14" i="2"/>
  <c r="P13" i="2"/>
  <c r="O13" i="2"/>
  <c r="P12" i="2"/>
  <c r="O12" i="2"/>
  <c r="I12" i="2"/>
  <c r="P11" i="2"/>
  <c r="O11" i="2"/>
  <c r="I11" i="2"/>
  <c r="P10" i="2"/>
  <c r="O10" i="2"/>
  <c r="I10" i="2"/>
  <c r="P9" i="2"/>
  <c r="O9" i="2"/>
  <c r="I9" i="2"/>
  <c r="P8" i="2"/>
  <c r="O8" i="2"/>
  <c r="P7" i="2"/>
  <c r="O7" i="2"/>
  <c r="I7" i="2"/>
  <c r="P6" i="2"/>
  <c r="O6" i="2"/>
  <c r="I6" i="2"/>
  <c r="P5" i="2"/>
  <c r="O5" i="2"/>
  <c r="I5" i="2"/>
  <c r="P4" i="2"/>
  <c r="O4" i="2"/>
  <c r="I4" i="2"/>
  <c r="P3" i="2"/>
  <c r="O3" i="2"/>
  <c r="I3" i="2"/>
  <c r="P19" i="1"/>
  <c r="O19" i="1"/>
  <c r="I19" i="1"/>
  <c r="P18" i="1"/>
  <c r="O18" i="1"/>
  <c r="I18" i="1"/>
  <c r="P17" i="1"/>
  <c r="O17" i="1"/>
  <c r="I17" i="1"/>
  <c r="P16" i="1"/>
  <c r="O16" i="1"/>
  <c r="I16" i="1"/>
  <c r="P15" i="1"/>
  <c r="O15" i="1"/>
  <c r="I15" i="1"/>
  <c r="P14" i="1"/>
  <c r="O14" i="1"/>
  <c r="P13" i="1"/>
  <c r="O13" i="1"/>
  <c r="I13" i="1"/>
  <c r="P12" i="1"/>
  <c r="O12" i="1"/>
  <c r="I12" i="1"/>
  <c r="P11" i="1"/>
  <c r="O11" i="1"/>
  <c r="I11" i="1"/>
  <c r="P10" i="1"/>
  <c r="O10" i="1"/>
  <c r="I10" i="1"/>
  <c r="P9" i="1"/>
  <c r="O9" i="1"/>
  <c r="I9" i="1"/>
  <c r="P8" i="1"/>
  <c r="O8" i="1"/>
  <c r="I8" i="1"/>
  <c r="P7" i="1"/>
  <c r="O7" i="1"/>
  <c r="P6" i="1"/>
  <c r="O6" i="1"/>
  <c r="I6" i="1"/>
  <c r="P5" i="1"/>
  <c r="O5" i="1"/>
  <c r="I5" i="1"/>
  <c r="P4" i="1"/>
  <c r="O4" i="1"/>
  <c r="I4" i="1"/>
  <c r="P3" i="1"/>
  <c r="O3" i="1"/>
  <c r="I3" i="1"/>
</calcChain>
</file>

<file path=xl/sharedStrings.xml><?xml version="1.0" encoding="utf-8"?>
<sst xmlns="http://schemas.openxmlformats.org/spreadsheetml/2006/main" count="425" uniqueCount="161">
  <si>
    <t>Grand Prix Ladurner-Finale Cadetti/Schüler A</t>
  </si>
  <si>
    <t>LAUF</t>
  </si>
  <si>
    <t>SPRUNG</t>
  </si>
  <si>
    <t>WURF</t>
  </si>
  <si>
    <t>1.GP</t>
  </si>
  <si>
    <t>Bonus</t>
  </si>
  <si>
    <t>Hoch</t>
  </si>
  <si>
    <t>Kugel</t>
  </si>
  <si>
    <t>600m</t>
  </si>
  <si>
    <t>Finale</t>
  </si>
  <si>
    <t>Endwertung</t>
  </si>
  <si>
    <t>VONELLA Elias Nicolas</t>
  </si>
  <si>
    <t>CM</t>
  </si>
  <si>
    <t>BZ071 C.S.S. LEONARDO DA VINCI</t>
  </si>
  <si>
    <t>FARA Hugo Rafael</t>
  </si>
  <si>
    <t>STABLUM Christian</t>
  </si>
  <si>
    <t>BZ011 ASV S.V. LANA - RAIKA</t>
  </si>
  <si>
    <t>LAIMER Patrick</t>
  </si>
  <si>
    <t>MAGRO Andres Felipe</t>
  </si>
  <si>
    <t>BZ068 S.G EISACKTAL RAIFFEISEN ASV</t>
  </si>
  <si>
    <t>PIRCHER David</t>
  </si>
  <si>
    <t>BZ011 ASV S.V. LANA – RAIKA</t>
  </si>
  <si>
    <t>LANDI Zeno</t>
  </si>
  <si>
    <t>IELLICI Tobias</t>
  </si>
  <si>
    <t>BZ025 SOCIETA' ATLETICA BOLZANO</t>
  </si>
  <si>
    <t>FILIPPONE Alex</t>
  </si>
  <si>
    <t>BZ018 S.A.F. BOLZANO</t>
  </si>
  <si>
    <t>TOMASI Mauro</t>
  </si>
  <si>
    <t>FORTIN Emanuele</t>
  </si>
  <si>
    <t>BZ031 A.S.D.SSV BRIXEN</t>
  </si>
  <si>
    <t>CORAZZA Diego Armando</t>
  </si>
  <si>
    <t>GENTILINI Tiziano</t>
  </si>
  <si>
    <t>BZ026 A.S.D. S.A.F. LAIVES</t>
  </si>
  <si>
    <t>VIANELLO Leonardo</t>
  </si>
  <si>
    <t>BOMBONATO Davide</t>
  </si>
  <si>
    <t>BONARDO Davide</t>
  </si>
  <si>
    <t>VOLANI Emilio</t>
  </si>
  <si>
    <t>Grand Prix Ladurner-Finale Ragazzi/Schüler B</t>
  </si>
  <si>
    <t xml:space="preserve"> </t>
  </si>
  <si>
    <t>BOI Jakob</t>
  </si>
  <si>
    <t>RM</t>
  </si>
  <si>
    <t>MENZ Jakob</t>
  </si>
  <si>
    <t>BZ019 SPORTCLUB MERANO</t>
  </si>
  <si>
    <t>TIT Paul</t>
  </si>
  <si>
    <t>BZ008 SSV BRUNECK  VB</t>
  </si>
  <si>
    <t>MAIRHOFER Max</t>
  </si>
  <si>
    <t>BZ008 SSV BRUNECK VB</t>
  </si>
  <si>
    <t>PEDRON Mattia</t>
  </si>
  <si>
    <t>HOLZNER DAVID</t>
  </si>
  <si>
    <t>MELLE Valentino</t>
  </si>
  <si>
    <t>DOMENICI Ivan</t>
  </si>
  <si>
    <t>ANDREATTA Luca</t>
  </si>
  <si>
    <t>CRUCCIOTTI Mattia</t>
  </si>
  <si>
    <t>BZ073 A.S.D. SUEDTIROL TEAM CLUB</t>
  </si>
  <si>
    <t>BLASBICHLER Simon</t>
  </si>
  <si>
    <t>BUCCIARELLI Mattia</t>
  </si>
  <si>
    <t>TOCCOLI MICHELE</t>
  </si>
  <si>
    <t>LUDESCHER HERRMANN Mar</t>
  </si>
  <si>
    <t>GOELLER Jakob</t>
  </si>
  <si>
    <t>BZ088 AMATUERSPORTCLUB PASSEIER</t>
  </si>
  <si>
    <t>UMILIETTI Julian</t>
  </si>
  <si>
    <t>PETRANZAN Gabriele</t>
  </si>
  <si>
    <t>VIANELLO Filippo</t>
  </si>
  <si>
    <t>FLORIO Patrick</t>
  </si>
  <si>
    <t>VERONESI VEDOVELLI Leopold</t>
  </si>
  <si>
    <t>Grand Prix Ladurner- Finale  Cadette/Schülerinnen A</t>
  </si>
  <si>
    <t>FISCHNALLER Sarah</t>
  </si>
  <si>
    <t>CF</t>
  </si>
  <si>
    <t>GOFFI Chiara</t>
  </si>
  <si>
    <t>BZ050 ATLETICA GHERDEINA RAIFFEISEN</t>
  </si>
  <si>
    <t>RASO Magdalena</t>
  </si>
  <si>
    <t>PELLICINI Denise</t>
  </si>
  <si>
    <t>GASSER Sarah</t>
  </si>
  <si>
    <t>ADAMI Corinna</t>
  </si>
  <si>
    <t>DI GIOVANNI Anna</t>
  </si>
  <si>
    <t>CANDELORI Maria Grazia</t>
  </si>
  <si>
    <t>INSAM Hannah</t>
  </si>
  <si>
    <t>TELCHINI Giulia</t>
  </si>
  <si>
    <t>FRITSCH Anna Milena</t>
  </si>
  <si>
    <t>THALER Greta</t>
  </si>
  <si>
    <t>WALDNER Regina</t>
  </si>
  <si>
    <t>GIOVANELLI Roberta</t>
  </si>
  <si>
    <t>GASSER Katharina</t>
  </si>
  <si>
    <t>MADONNA Grace</t>
  </si>
  <si>
    <t>ACINAPURA Laura</t>
  </si>
  <si>
    <t>Grand Prix Ladurner-Finale Ragazze/Schülerinnen B</t>
  </si>
  <si>
    <t>BURGER Marie</t>
  </si>
  <si>
    <t>RF</t>
  </si>
  <si>
    <t>MOESENEDER Milla</t>
  </si>
  <si>
    <t>REIFER Ilenia</t>
  </si>
  <si>
    <t>CORDIOLI Miriam</t>
  </si>
  <si>
    <t>GOFFI Alessia</t>
  </si>
  <si>
    <t>MAIR Anja</t>
  </si>
  <si>
    <t>CHIZZALI Greta</t>
  </si>
  <si>
    <t>ADAMI Matilda</t>
  </si>
  <si>
    <t>PUNTAIER Karoline</t>
  </si>
  <si>
    <t>DA DAMOS Alessia</t>
  </si>
  <si>
    <t>TELCHINI Valentina</t>
  </si>
  <si>
    <t>HOLZER JUDITH</t>
  </si>
  <si>
    <t>BZ013 SV STERZING VOLKSBANK</t>
  </si>
  <si>
    <t>TOMASINI Jana</t>
  </si>
  <si>
    <t>SPARBER Julia</t>
  </si>
  <si>
    <t>MEMOLLA Evelin</t>
  </si>
  <si>
    <t>TURINI Lisa</t>
  </si>
  <si>
    <t>PICHLER Fiona</t>
  </si>
  <si>
    <t>PLONER Sophia</t>
  </si>
  <si>
    <t>BRAMEZZA Federica</t>
  </si>
  <si>
    <t>BAZZANA Corinne</t>
  </si>
  <si>
    <t>Plaz.</t>
  </si>
  <si>
    <t>Punkte</t>
  </si>
  <si>
    <t>CM+RM</t>
  </si>
  <si>
    <t>CF+RF</t>
  </si>
  <si>
    <t>SA BOLZANO</t>
  </si>
  <si>
    <t>SÜDT.TEAM CLUB</t>
  </si>
  <si>
    <t>SV LANA</t>
  </si>
  <si>
    <t>SAF BOLZANO</t>
  </si>
  <si>
    <t>ATL.GHERDEINA</t>
  </si>
  <si>
    <t>CSS L.d.VINCI</t>
  </si>
  <si>
    <t>SSV BRIXEN</t>
  </si>
  <si>
    <t>SG EISACKTAL</t>
  </si>
  <si>
    <t>SSV BRUNECK</t>
  </si>
  <si>
    <t>SC MERAN</t>
  </si>
  <si>
    <t>SV STERZNG</t>
  </si>
  <si>
    <t>SAF LAIVES</t>
  </si>
  <si>
    <t>SC PASSEIER</t>
  </si>
  <si>
    <t>SV STERZING</t>
  </si>
  <si>
    <t>KSV KALTERN</t>
  </si>
  <si>
    <t>LC BOZEN</t>
  </si>
  <si>
    <t>SC BERG</t>
  </si>
  <si>
    <t>ATL. GHERDEINA</t>
  </si>
  <si>
    <t>AS MERANO</t>
  </si>
  <si>
    <t>SSV LEIFERS</t>
  </si>
  <si>
    <t>Classifica Staffette -Wertung Staffeln</t>
  </si>
  <si>
    <t>Ragazze-Schülerinnen B</t>
  </si>
  <si>
    <t xml:space="preserve">1.Staffel </t>
  </si>
  <si>
    <t>2.Staffel</t>
  </si>
  <si>
    <t>3.Staffel</t>
  </si>
  <si>
    <t>4.Staffel</t>
  </si>
  <si>
    <t>Ragazze-Cadette-Schülerinnen B/A</t>
  </si>
  <si>
    <t>4x100</t>
  </si>
  <si>
    <t>1+2+3+4</t>
  </si>
  <si>
    <t>3x600</t>
  </si>
  <si>
    <t>Totale</t>
  </si>
  <si>
    <t>P.</t>
  </si>
  <si>
    <t>Anzahl</t>
  </si>
  <si>
    <t>SSV Brixen</t>
  </si>
  <si>
    <t>SA Bolzano</t>
  </si>
  <si>
    <t>SC Meran</t>
  </si>
  <si>
    <t>SAF Bolzano</t>
  </si>
  <si>
    <t>Südtirol Team Club</t>
  </si>
  <si>
    <t>Atletica Gherdeina</t>
  </si>
  <si>
    <t>SG Eisacktal</t>
  </si>
  <si>
    <t>SV Lana</t>
  </si>
  <si>
    <t>SSV Bruneck</t>
  </si>
  <si>
    <t>Cadette-Schülerinnen A</t>
  </si>
  <si>
    <t>3x1000</t>
  </si>
  <si>
    <t>Ragazzi -Cadetti/Schüler B/A</t>
  </si>
  <si>
    <t>CSS L.d.Vinci</t>
  </si>
  <si>
    <t>Ragazzi-Schüler B</t>
  </si>
  <si>
    <t>KSV Leichtathletik</t>
  </si>
  <si>
    <t>Cadetti-Schüler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</si>
</sst>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b/>
      <sz val="10"/>
      <name val="Calibri Light"/>
      <family val="2"/>
      <charset val="1"/>
    </font>
    <font>
      <sz val="10"/>
      <name val="Calibri Light"/>
      <family val="2"/>
      <charset val="1"/>
    </font>
    <font>
      <sz val="10"/>
      <color rgb="FF0070C0"/>
      <name val="Arial"/>
      <family val="2"/>
      <charset val="1"/>
    </font>
    <font>
      <b/>
      <sz val="10"/>
      <color rgb="FF0070C0"/>
      <name val="Arial"/>
      <family val="2"/>
      <charset val="1"/>
    </font>
    <font>
      <b/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4"/>
        <bgColor rgb="FFCCFFCC"/>
      </patternFill>
    </fill>
    <fill>
      <patternFill patternType="solid">
        <fgColor rgb="FFFFD966"/>
        <bgColor rgb="FFFFFF99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0" xfId="0" applyAlignment="1"/>
    <xf numFmtId="0" fontId="0" fillId="0" borderId="0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Border="1" applyAlignmen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0" fillId="2" borderId="2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right"/>
    </xf>
    <xf numFmtId="0" fontId="0" fillId="2" borderId="2" xfId="0" applyFill="1" applyBorder="1" applyAlignment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0" xfId="0" applyAlignment="1"/>
    <xf numFmtId="0" fontId="0" fillId="0" borderId="0" xfId="0" applyFont="1" applyAlignment="1">
      <alignment horizontal="right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0" fillId="3" borderId="2" xfId="0" applyFont="1" applyFill="1" applyBorder="1" applyAlignment="1">
      <alignment horizontal="right" wrapText="1"/>
    </xf>
    <xf numFmtId="0" fontId="0" fillId="3" borderId="2" xfId="0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3" fillId="0" borderId="2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/>
    <xf numFmtId="0" fontId="0" fillId="4" borderId="2" xfId="0" applyFont="1" applyFill="1" applyBorder="1" applyAlignment="1">
      <alignment horizontal="right" wrapText="1"/>
    </xf>
    <xf numFmtId="0" fontId="0" fillId="4" borderId="2" xfId="0" applyFill="1" applyBorder="1" applyAlignment="1">
      <alignment horizontal="right"/>
    </xf>
    <xf numFmtId="0" fontId="0" fillId="4" borderId="2" xfId="0" applyFill="1" applyBorder="1" applyAlignment="1"/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ont="1" applyFill="1"/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0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="90" zoomScaleNormal="90" workbookViewId="0">
      <pane ySplit="2" topLeftCell="A3" activePane="bottomLeft" state="frozen"/>
      <selection pane="bottomLeft" activeCell="B22" activeCellId="1" sqref="E25:E26 B22"/>
    </sheetView>
  </sheetViews>
  <sheetFormatPr baseColWidth="10" defaultColWidth="9.140625" defaultRowHeight="15" x14ac:dyDescent="0.25"/>
  <cols>
    <col min="1" max="1" width="4.42578125" style="1" customWidth="1"/>
    <col min="2" max="2" width="29" style="2" customWidth="1"/>
    <col min="3" max="4" width="5.5703125" style="3" customWidth="1"/>
    <col min="5" max="5" width="37.42578125" style="2" customWidth="1"/>
    <col min="6" max="8" width="11.5703125" style="4" hidden="1"/>
    <col min="9" max="9" width="6.28515625" style="4" hidden="1" customWidth="1"/>
    <col min="10" max="10" width="8.42578125" style="5" customWidth="1"/>
    <col min="11" max="11" width="6" style="5" customWidth="1"/>
    <col min="12" max="12" width="7.140625" style="5" customWidth="1"/>
    <col min="13" max="13" width="6.5703125" style="5" customWidth="1"/>
    <col min="14" max="14" width="6.28515625" style="5" customWidth="1"/>
    <col min="15" max="15" width="7.140625" style="5" customWidth="1"/>
    <col min="16" max="16" width="11.28515625" style="6" customWidth="1"/>
    <col min="17" max="17" width="9.140625" style="5" customWidth="1"/>
    <col min="18" max="18" width="9.140625" style="7" customWidth="1"/>
    <col min="19" max="19" width="9.140625" style="5" customWidth="1"/>
    <col min="20" max="1025" width="9.140625" customWidth="1"/>
  </cols>
  <sheetData>
    <row r="1" spans="1:16" ht="30" x14ac:dyDescent="0.25">
      <c r="A1" s="8"/>
      <c r="B1" s="9" t="s">
        <v>0</v>
      </c>
      <c r="C1" s="10"/>
      <c r="D1" s="10"/>
      <c r="E1" s="11"/>
      <c r="F1" s="12" t="s">
        <v>1</v>
      </c>
      <c r="G1" s="12" t="s">
        <v>2</v>
      </c>
      <c r="H1" s="12" t="s">
        <v>3</v>
      </c>
      <c r="I1" s="13" t="s">
        <v>4</v>
      </c>
    </row>
    <row r="2" spans="1:16" x14ac:dyDescent="0.25">
      <c r="A2" s="14"/>
      <c r="B2" s="15"/>
      <c r="C2" s="16"/>
      <c r="D2" s="16"/>
      <c r="E2" s="15"/>
      <c r="F2" s="17"/>
      <c r="G2" s="17"/>
      <c r="H2" s="17"/>
      <c r="I2" s="17"/>
      <c r="J2" s="18" t="s">
        <v>5</v>
      </c>
      <c r="K2" s="18">
        <v>80</v>
      </c>
      <c r="L2" s="18" t="s">
        <v>6</v>
      </c>
      <c r="M2" s="18" t="s">
        <v>7</v>
      </c>
      <c r="N2" s="18" t="s">
        <v>8</v>
      </c>
      <c r="O2" s="18" t="s">
        <v>9</v>
      </c>
      <c r="P2" s="19" t="s">
        <v>10</v>
      </c>
    </row>
    <row r="3" spans="1:16" x14ac:dyDescent="0.25">
      <c r="A3" s="20">
        <v>1</v>
      </c>
      <c r="B3" s="21" t="s">
        <v>11</v>
      </c>
      <c r="C3" s="22">
        <v>2002</v>
      </c>
      <c r="D3" s="22" t="s">
        <v>12</v>
      </c>
      <c r="E3" s="21" t="s">
        <v>13</v>
      </c>
      <c r="F3" s="23">
        <v>669</v>
      </c>
      <c r="G3" s="24">
        <v>654</v>
      </c>
      <c r="H3" s="24"/>
      <c r="I3" s="24">
        <f>F3+G3+H3</f>
        <v>1323</v>
      </c>
      <c r="J3" s="20">
        <v>370</v>
      </c>
      <c r="K3" s="15">
        <v>100</v>
      </c>
      <c r="L3" s="15">
        <v>100</v>
      </c>
      <c r="M3" s="15">
        <v>90</v>
      </c>
      <c r="N3" s="15">
        <v>80</v>
      </c>
      <c r="O3" s="15">
        <f t="shared" ref="O3:O19" si="0">SUM(K3+L3+M3+N3)</f>
        <v>370</v>
      </c>
      <c r="P3" s="19">
        <f t="shared" ref="P3:P19" si="1">J3+K3+L3+M3+N3</f>
        <v>740</v>
      </c>
    </row>
    <row r="4" spans="1:16" x14ac:dyDescent="0.25">
      <c r="A4" s="20">
        <v>2</v>
      </c>
      <c r="B4" s="21" t="s">
        <v>14</v>
      </c>
      <c r="C4" s="22">
        <v>2002</v>
      </c>
      <c r="D4" s="22" t="s">
        <v>12</v>
      </c>
      <c r="E4" s="21" t="s">
        <v>13</v>
      </c>
      <c r="F4" s="23">
        <v>696</v>
      </c>
      <c r="G4" s="24"/>
      <c r="H4" s="24"/>
      <c r="I4" s="24">
        <f>F4+G4+H4</f>
        <v>696</v>
      </c>
      <c r="J4" s="20">
        <v>365</v>
      </c>
      <c r="K4" s="15">
        <v>80</v>
      </c>
      <c r="L4" s="15">
        <v>80</v>
      </c>
      <c r="M4" s="15">
        <v>55</v>
      </c>
      <c r="N4" s="15">
        <v>100</v>
      </c>
      <c r="O4" s="15">
        <f t="shared" si="0"/>
        <v>315</v>
      </c>
      <c r="P4" s="19">
        <f t="shared" si="1"/>
        <v>680</v>
      </c>
    </row>
    <row r="5" spans="1:16" x14ac:dyDescent="0.25">
      <c r="A5" s="20">
        <v>3</v>
      </c>
      <c r="B5" s="21" t="s">
        <v>15</v>
      </c>
      <c r="C5" s="22">
        <v>2002</v>
      </c>
      <c r="D5" s="22" t="s">
        <v>12</v>
      </c>
      <c r="E5" s="21" t="s">
        <v>16</v>
      </c>
      <c r="F5" s="23">
        <v>575</v>
      </c>
      <c r="G5" s="24">
        <v>633</v>
      </c>
      <c r="H5" s="24"/>
      <c r="I5" s="24">
        <f>F5+G5+H5</f>
        <v>1208</v>
      </c>
      <c r="J5" s="20">
        <v>380</v>
      </c>
      <c r="K5">
        <v>70</v>
      </c>
      <c r="L5" s="15">
        <v>52</v>
      </c>
      <c r="M5" s="15">
        <v>100</v>
      </c>
      <c r="N5" s="15">
        <v>60</v>
      </c>
      <c r="O5" s="15">
        <f t="shared" si="0"/>
        <v>282</v>
      </c>
      <c r="P5" s="19">
        <f t="shared" si="1"/>
        <v>662</v>
      </c>
    </row>
    <row r="6" spans="1:16" x14ac:dyDescent="0.25">
      <c r="A6" s="20">
        <v>4</v>
      </c>
      <c r="B6" s="21" t="s">
        <v>17</v>
      </c>
      <c r="C6" s="22">
        <v>2002</v>
      </c>
      <c r="D6" s="22" t="s">
        <v>12</v>
      </c>
      <c r="E6" s="21" t="s">
        <v>16</v>
      </c>
      <c r="F6" s="23">
        <v>722</v>
      </c>
      <c r="G6" s="24"/>
      <c r="H6" s="24">
        <v>424</v>
      </c>
      <c r="I6" s="24">
        <f>F6+G6+H6</f>
        <v>1146</v>
      </c>
      <c r="J6" s="20">
        <v>340</v>
      </c>
      <c r="K6" s="15">
        <v>80</v>
      </c>
      <c r="L6" s="15">
        <v>55</v>
      </c>
      <c r="M6" s="15">
        <v>75</v>
      </c>
      <c r="N6" s="15">
        <v>75</v>
      </c>
      <c r="O6" s="15">
        <f t="shared" si="0"/>
        <v>285</v>
      </c>
      <c r="P6" s="19">
        <f t="shared" si="1"/>
        <v>625</v>
      </c>
    </row>
    <row r="7" spans="1:16" x14ac:dyDescent="0.25">
      <c r="A7" s="20">
        <v>5</v>
      </c>
      <c r="B7" s="25" t="s">
        <v>18</v>
      </c>
      <c r="C7" s="20">
        <v>2003</v>
      </c>
      <c r="D7" s="22" t="s">
        <v>12</v>
      </c>
      <c r="E7" s="25" t="s">
        <v>19</v>
      </c>
      <c r="F7" s="24"/>
      <c r="G7" s="24"/>
      <c r="H7" s="24"/>
      <c r="I7" s="24"/>
      <c r="J7" s="20">
        <v>262</v>
      </c>
      <c r="K7" s="15">
        <v>65</v>
      </c>
      <c r="L7" s="15">
        <v>60</v>
      </c>
      <c r="M7" s="15">
        <v>46</v>
      </c>
      <c r="N7" s="15">
        <v>90</v>
      </c>
      <c r="O7" s="15">
        <f t="shared" si="0"/>
        <v>261</v>
      </c>
      <c r="P7" s="19">
        <f t="shared" si="1"/>
        <v>523</v>
      </c>
    </row>
    <row r="8" spans="1:16" x14ac:dyDescent="0.25">
      <c r="A8" s="20">
        <v>6</v>
      </c>
      <c r="B8" s="25" t="s">
        <v>20</v>
      </c>
      <c r="C8" s="20">
        <v>2003</v>
      </c>
      <c r="D8" s="22" t="s">
        <v>12</v>
      </c>
      <c r="E8" s="25" t="s">
        <v>21</v>
      </c>
      <c r="F8" s="24"/>
      <c r="G8" s="24">
        <v>413</v>
      </c>
      <c r="H8" s="24">
        <v>586</v>
      </c>
      <c r="I8" s="24">
        <f t="shared" ref="I8:I13" si="2">F8+G8+H8</f>
        <v>999</v>
      </c>
      <c r="J8" s="20">
        <v>270</v>
      </c>
      <c r="K8" s="15">
        <v>40</v>
      </c>
      <c r="L8" s="15">
        <v>90</v>
      </c>
      <c r="M8" s="15">
        <v>80</v>
      </c>
      <c r="N8" s="15">
        <v>31</v>
      </c>
      <c r="O8" s="15">
        <f t="shared" si="0"/>
        <v>241</v>
      </c>
      <c r="P8" s="19">
        <f t="shared" si="1"/>
        <v>511</v>
      </c>
    </row>
    <row r="9" spans="1:16" x14ac:dyDescent="0.25">
      <c r="A9" s="20">
        <v>7</v>
      </c>
      <c r="B9" s="21" t="s">
        <v>22</v>
      </c>
      <c r="C9" s="22">
        <v>2003</v>
      </c>
      <c r="D9" s="22" t="s">
        <v>12</v>
      </c>
      <c r="E9" s="21" t="s">
        <v>13</v>
      </c>
      <c r="F9" s="23">
        <v>478</v>
      </c>
      <c r="G9" s="24">
        <v>354</v>
      </c>
      <c r="H9" s="24"/>
      <c r="I9" s="24">
        <f t="shared" si="2"/>
        <v>832</v>
      </c>
      <c r="J9" s="20">
        <v>230</v>
      </c>
      <c r="K9" s="15">
        <v>90</v>
      </c>
      <c r="L9" s="15">
        <v>43</v>
      </c>
      <c r="M9" s="15">
        <v>60</v>
      </c>
      <c r="N9" s="15">
        <v>70</v>
      </c>
      <c r="O9" s="15">
        <f t="shared" si="0"/>
        <v>263</v>
      </c>
      <c r="P9" s="19">
        <f t="shared" si="1"/>
        <v>493</v>
      </c>
    </row>
    <row r="10" spans="1:16" x14ac:dyDescent="0.25">
      <c r="A10" s="20">
        <v>8</v>
      </c>
      <c r="B10" s="21" t="s">
        <v>23</v>
      </c>
      <c r="C10" s="22">
        <v>2003</v>
      </c>
      <c r="D10" s="22" t="s">
        <v>12</v>
      </c>
      <c r="E10" s="21" t="s">
        <v>24</v>
      </c>
      <c r="F10" s="23">
        <v>602</v>
      </c>
      <c r="G10" s="24">
        <v>486</v>
      </c>
      <c r="H10" s="24"/>
      <c r="I10" s="24">
        <f t="shared" si="2"/>
        <v>1088</v>
      </c>
      <c r="J10" s="20">
        <v>290</v>
      </c>
      <c r="K10" s="15">
        <v>37</v>
      </c>
      <c r="L10" s="15">
        <v>70</v>
      </c>
      <c r="M10" s="15">
        <v>52</v>
      </c>
      <c r="N10" s="15">
        <v>34</v>
      </c>
      <c r="O10" s="15">
        <f t="shared" si="0"/>
        <v>193</v>
      </c>
      <c r="P10" s="19">
        <f t="shared" si="1"/>
        <v>483</v>
      </c>
    </row>
    <row r="11" spans="1:16" x14ac:dyDescent="0.25">
      <c r="A11" s="20">
        <v>9</v>
      </c>
      <c r="B11" s="21" t="s">
        <v>25</v>
      </c>
      <c r="C11" s="22">
        <v>2003</v>
      </c>
      <c r="D11" s="22" t="s">
        <v>12</v>
      </c>
      <c r="E11" s="21" t="s">
        <v>26</v>
      </c>
      <c r="F11" s="23">
        <v>394</v>
      </c>
      <c r="G11" s="24">
        <v>463</v>
      </c>
      <c r="H11" s="24"/>
      <c r="I11" s="24">
        <f t="shared" si="2"/>
        <v>857</v>
      </c>
      <c r="J11" s="20">
        <v>201</v>
      </c>
      <c r="K11" s="15">
        <v>46</v>
      </c>
      <c r="L11" s="15">
        <v>75</v>
      </c>
      <c r="M11" s="15">
        <v>65</v>
      </c>
      <c r="N11" s="15">
        <v>34</v>
      </c>
      <c r="O11" s="15">
        <f t="shared" si="0"/>
        <v>220</v>
      </c>
      <c r="P11" s="19">
        <f t="shared" si="1"/>
        <v>421</v>
      </c>
    </row>
    <row r="12" spans="1:16" x14ac:dyDescent="0.25">
      <c r="A12" s="20">
        <v>9</v>
      </c>
      <c r="B12" s="21" t="s">
        <v>27</v>
      </c>
      <c r="C12" s="22">
        <v>2003</v>
      </c>
      <c r="D12" s="22" t="s">
        <v>12</v>
      </c>
      <c r="E12" s="21" t="s">
        <v>13</v>
      </c>
      <c r="F12" s="23">
        <v>418</v>
      </c>
      <c r="G12" s="24">
        <v>329</v>
      </c>
      <c r="H12" s="24"/>
      <c r="I12" s="24">
        <f t="shared" si="2"/>
        <v>747</v>
      </c>
      <c r="J12" s="20">
        <v>196</v>
      </c>
      <c r="K12" s="15">
        <v>60</v>
      </c>
      <c r="L12" s="15">
        <v>43</v>
      </c>
      <c r="M12" s="15">
        <v>70</v>
      </c>
      <c r="N12" s="15">
        <v>52</v>
      </c>
      <c r="O12" s="15">
        <f t="shared" si="0"/>
        <v>225</v>
      </c>
      <c r="P12" s="19">
        <f t="shared" si="1"/>
        <v>421</v>
      </c>
    </row>
    <row r="13" spans="1:16" x14ac:dyDescent="0.25">
      <c r="A13" s="20">
        <v>11</v>
      </c>
      <c r="B13" s="21" t="s">
        <v>28</v>
      </c>
      <c r="C13" s="22">
        <v>2002</v>
      </c>
      <c r="D13" s="22" t="s">
        <v>12</v>
      </c>
      <c r="E13" s="21" t="s">
        <v>29</v>
      </c>
      <c r="F13" s="23">
        <v>555</v>
      </c>
      <c r="G13" s="24">
        <v>555</v>
      </c>
      <c r="H13" s="24"/>
      <c r="I13" s="24">
        <f t="shared" si="2"/>
        <v>1110</v>
      </c>
      <c r="J13" s="20">
        <v>207</v>
      </c>
      <c r="K13" s="15">
        <v>55</v>
      </c>
      <c r="L13" s="15">
        <v>49</v>
      </c>
      <c r="M13" s="15">
        <v>43</v>
      </c>
      <c r="N13" s="15">
        <v>65</v>
      </c>
      <c r="O13" s="15">
        <f t="shared" si="0"/>
        <v>212</v>
      </c>
      <c r="P13" s="19">
        <f t="shared" si="1"/>
        <v>419</v>
      </c>
    </row>
    <row r="14" spans="1:16" x14ac:dyDescent="0.25">
      <c r="A14" s="20">
        <v>12</v>
      </c>
      <c r="B14" s="25" t="s">
        <v>30</v>
      </c>
      <c r="C14" s="20">
        <v>2003</v>
      </c>
      <c r="D14" s="22" t="s">
        <v>12</v>
      </c>
      <c r="E14" s="25" t="s">
        <v>24</v>
      </c>
      <c r="F14" s="24"/>
      <c r="G14" s="24"/>
      <c r="H14" s="24"/>
      <c r="I14" s="24"/>
      <c r="J14" s="20">
        <v>162</v>
      </c>
      <c r="K14" s="15">
        <v>49</v>
      </c>
      <c r="L14" s="15">
        <v>46</v>
      </c>
      <c r="M14" s="15">
        <v>31</v>
      </c>
      <c r="N14" s="15">
        <v>46</v>
      </c>
      <c r="O14" s="15">
        <f t="shared" si="0"/>
        <v>172</v>
      </c>
      <c r="P14" s="19">
        <f t="shared" si="1"/>
        <v>334</v>
      </c>
    </row>
    <row r="15" spans="1:16" x14ac:dyDescent="0.25">
      <c r="A15" s="20">
        <v>13</v>
      </c>
      <c r="B15" s="21" t="s">
        <v>31</v>
      </c>
      <c r="C15" s="22">
        <v>2003</v>
      </c>
      <c r="D15" s="22" t="s">
        <v>12</v>
      </c>
      <c r="E15" s="21" t="s">
        <v>32</v>
      </c>
      <c r="F15" s="23">
        <v>330</v>
      </c>
      <c r="G15" s="24">
        <v>408</v>
      </c>
      <c r="H15" s="24"/>
      <c r="I15" s="24">
        <f>F15+G15+H15</f>
        <v>738</v>
      </c>
      <c r="J15" s="20">
        <v>129</v>
      </c>
      <c r="K15" s="15">
        <v>52</v>
      </c>
      <c r="L15" s="15">
        <v>65</v>
      </c>
      <c r="M15" s="15">
        <v>28</v>
      </c>
      <c r="N15" s="15">
        <v>43</v>
      </c>
      <c r="O15" s="15">
        <f t="shared" si="0"/>
        <v>188</v>
      </c>
      <c r="P15" s="19">
        <f t="shared" si="1"/>
        <v>317</v>
      </c>
    </row>
    <row r="16" spans="1:16" x14ac:dyDescent="0.25">
      <c r="A16" s="20">
        <v>14</v>
      </c>
      <c r="B16" s="25" t="s">
        <v>33</v>
      </c>
      <c r="C16" s="20">
        <v>2003</v>
      </c>
      <c r="D16" s="22" t="s">
        <v>12</v>
      </c>
      <c r="E16" s="25" t="s">
        <v>24</v>
      </c>
      <c r="F16" s="24"/>
      <c r="G16" s="24">
        <v>444</v>
      </c>
      <c r="H16" s="24"/>
      <c r="I16" s="24">
        <f>F16+G16+H16</f>
        <v>444</v>
      </c>
      <c r="J16" s="20">
        <v>154</v>
      </c>
      <c r="K16" s="15">
        <v>34</v>
      </c>
      <c r="L16" s="15">
        <v>37</v>
      </c>
      <c r="M16" s="15">
        <v>34</v>
      </c>
      <c r="N16" s="15">
        <v>55</v>
      </c>
      <c r="O16" s="15">
        <f t="shared" si="0"/>
        <v>160</v>
      </c>
      <c r="P16" s="19">
        <f t="shared" si="1"/>
        <v>314</v>
      </c>
    </row>
    <row r="17" spans="1:16" x14ac:dyDescent="0.25">
      <c r="A17" s="20">
        <v>15</v>
      </c>
      <c r="B17" s="25" t="s">
        <v>34</v>
      </c>
      <c r="C17" s="20">
        <v>2003</v>
      </c>
      <c r="D17" s="22" t="s">
        <v>12</v>
      </c>
      <c r="E17" s="25" t="s">
        <v>26</v>
      </c>
      <c r="F17" s="24"/>
      <c r="G17" s="24">
        <v>163</v>
      </c>
      <c r="H17" s="24"/>
      <c r="I17" s="24">
        <f>F17+G17+H17</f>
        <v>163</v>
      </c>
      <c r="J17" s="20">
        <v>136</v>
      </c>
      <c r="K17" s="15">
        <v>31</v>
      </c>
      <c r="L17" s="15">
        <v>31</v>
      </c>
      <c r="M17" s="15">
        <v>40</v>
      </c>
      <c r="N17" s="15">
        <v>49</v>
      </c>
      <c r="O17" s="15">
        <f t="shared" si="0"/>
        <v>151</v>
      </c>
      <c r="P17" s="19">
        <f t="shared" si="1"/>
        <v>287</v>
      </c>
    </row>
    <row r="18" spans="1:16" x14ac:dyDescent="0.25">
      <c r="A18" s="20">
        <v>16</v>
      </c>
      <c r="B18" s="21" t="s">
        <v>35</v>
      </c>
      <c r="C18" s="22">
        <v>2002</v>
      </c>
      <c r="D18" s="22" t="s">
        <v>12</v>
      </c>
      <c r="E18" s="21" t="s">
        <v>26</v>
      </c>
      <c r="F18" s="23">
        <v>326</v>
      </c>
      <c r="G18" s="24">
        <v>396</v>
      </c>
      <c r="H18" s="24"/>
      <c r="I18" s="24">
        <f>F18+G18+H18</f>
        <v>722</v>
      </c>
      <c r="J18" s="20">
        <v>132</v>
      </c>
      <c r="K18" s="15">
        <v>43</v>
      </c>
      <c r="L18" s="15">
        <v>34</v>
      </c>
      <c r="M18" s="15">
        <v>37</v>
      </c>
      <c r="N18" s="15">
        <v>28</v>
      </c>
      <c r="O18" s="15">
        <f t="shared" si="0"/>
        <v>142</v>
      </c>
      <c r="P18" s="19">
        <f t="shared" si="1"/>
        <v>274</v>
      </c>
    </row>
    <row r="19" spans="1:16" x14ac:dyDescent="0.25">
      <c r="A19" s="20">
        <v>17</v>
      </c>
      <c r="B19" s="21" t="s">
        <v>36</v>
      </c>
      <c r="C19" s="22">
        <v>2002</v>
      </c>
      <c r="D19" s="22" t="s">
        <v>12</v>
      </c>
      <c r="E19" s="21" t="s">
        <v>32</v>
      </c>
      <c r="F19" s="23">
        <v>433</v>
      </c>
      <c r="G19" s="24">
        <v>192</v>
      </c>
      <c r="H19" s="24"/>
      <c r="I19" s="24">
        <f>F19+G19+H19</f>
        <v>625</v>
      </c>
      <c r="J19" s="20">
        <v>114</v>
      </c>
      <c r="K19" s="15">
        <v>28</v>
      </c>
      <c r="L19" s="15">
        <v>28</v>
      </c>
      <c r="M19" s="15">
        <v>49</v>
      </c>
      <c r="N19" s="15">
        <v>40</v>
      </c>
      <c r="O19" s="15">
        <f t="shared" si="0"/>
        <v>145</v>
      </c>
      <c r="P19" s="19">
        <f t="shared" si="1"/>
        <v>259</v>
      </c>
    </row>
  </sheetData>
  <pageMargins left="0.39374999999999999" right="0.39374999999999999" top="1.0631944444444399" bottom="0.66944444444444395" header="0.78749999999999998" footer="0.78749999999999998"/>
  <pageSetup paperSize="9" orientation="landscape" useFirstPageNumber="1" horizontalDpi="300" verticalDpi="300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90" zoomScaleNormal="90" workbookViewId="0">
      <pane ySplit="2" topLeftCell="A3" activePane="bottomLeft" state="frozen"/>
      <selection pane="bottomLeft" activeCell="B25" activeCellId="1" sqref="E25:E26 B25"/>
    </sheetView>
  </sheetViews>
  <sheetFormatPr baseColWidth="10" defaultColWidth="9.140625" defaultRowHeight="12.75" x14ac:dyDescent="0.2"/>
  <cols>
    <col min="1" max="1" width="5.85546875" style="3" customWidth="1"/>
    <col min="2" max="2" width="30" style="2" customWidth="1"/>
    <col min="3" max="3" width="5.85546875" style="3" customWidth="1"/>
    <col min="4" max="4" width="5.5703125" style="3" customWidth="1"/>
    <col min="5" max="5" width="37.28515625" style="2" customWidth="1"/>
    <col min="6" max="8" width="11.5703125" style="4" hidden="1"/>
    <col min="9" max="9" width="6.42578125" style="26" hidden="1" customWidth="1"/>
    <col min="10" max="10" width="7.28515625" customWidth="1"/>
    <col min="11" max="11" width="5.7109375" customWidth="1"/>
    <col min="12" max="13" width="6" customWidth="1"/>
    <col min="14" max="14" width="6.42578125" customWidth="1"/>
    <col min="15" max="15" width="7.140625" customWidth="1"/>
    <col min="16" max="16" width="11.7109375" customWidth="1"/>
    <col min="17" max="1025" width="9.140625" customWidth="1"/>
  </cols>
  <sheetData>
    <row r="1" spans="1:16" ht="30" x14ac:dyDescent="0.25">
      <c r="A1" s="16"/>
      <c r="B1" s="9" t="s">
        <v>37</v>
      </c>
      <c r="C1" s="7"/>
      <c r="D1" s="7"/>
      <c r="E1" s="27"/>
      <c r="F1" s="28"/>
      <c r="G1" s="29"/>
      <c r="H1" s="29"/>
      <c r="I1" s="30" t="s">
        <v>4</v>
      </c>
    </row>
    <row r="2" spans="1:16" ht="15" x14ac:dyDescent="0.25">
      <c r="A2" s="16"/>
      <c r="B2" s="31" t="s">
        <v>38</v>
      </c>
      <c r="C2" s="16"/>
      <c r="D2" s="16"/>
      <c r="E2" s="31"/>
      <c r="F2" s="29"/>
      <c r="G2" s="29"/>
      <c r="H2" s="29"/>
      <c r="I2" s="32"/>
      <c r="J2" s="18" t="s">
        <v>5</v>
      </c>
      <c r="K2" s="18">
        <v>80</v>
      </c>
      <c r="L2" s="18" t="s">
        <v>6</v>
      </c>
      <c r="M2" s="18" t="s">
        <v>7</v>
      </c>
      <c r="N2" s="18" t="s">
        <v>8</v>
      </c>
      <c r="O2" s="18" t="s">
        <v>9</v>
      </c>
      <c r="P2" s="19" t="s">
        <v>10</v>
      </c>
    </row>
    <row r="3" spans="1:16" ht="15" x14ac:dyDescent="0.25">
      <c r="A3" s="20">
        <v>1</v>
      </c>
      <c r="B3" s="33" t="s">
        <v>39</v>
      </c>
      <c r="C3" s="34">
        <v>2004</v>
      </c>
      <c r="D3" s="34" t="s">
        <v>40</v>
      </c>
      <c r="E3" s="35" t="s">
        <v>26</v>
      </c>
      <c r="F3" s="36">
        <v>578</v>
      </c>
      <c r="G3" s="37"/>
      <c r="H3" s="37">
        <v>462</v>
      </c>
      <c r="I3" s="38">
        <f>F3+G3+H3</f>
        <v>1040</v>
      </c>
      <c r="J3" s="20">
        <v>360</v>
      </c>
      <c r="K3" s="15">
        <v>90</v>
      </c>
      <c r="L3" s="15">
        <v>90</v>
      </c>
      <c r="M3" s="15">
        <v>75</v>
      </c>
      <c r="N3" s="15">
        <v>100</v>
      </c>
      <c r="O3" s="15">
        <f t="shared" ref="O3:O22" si="0">SUM(K3+L3+M3+N3)</f>
        <v>355</v>
      </c>
      <c r="P3" s="19">
        <f t="shared" ref="P3:P22" si="1">J3+K3+L3+M3+N3</f>
        <v>715</v>
      </c>
    </row>
    <row r="4" spans="1:16" ht="15" x14ac:dyDescent="0.25">
      <c r="A4" s="20">
        <v>2</v>
      </c>
      <c r="B4" s="25" t="s">
        <v>41</v>
      </c>
      <c r="C4" s="20">
        <v>2004</v>
      </c>
      <c r="D4" s="20" t="s">
        <v>40</v>
      </c>
      <c r="E4" s="25" t="s">
        <v>42</v>
      </c>
      <c r="F4" s="37"/>
      <c r="G4" s="37">
        <v>716</v>
      </c>
      <c r="H4" s="37">
        <v>493</v>
      </c>
      <c r="I4" s="38">
        <f>F4+G4+H4</f>
        <v>1209</v>
      </c>
      <c r="J4" s="20">
        <v>335</v>
      </c>
      <c r="K4" s="15">
        <v>55</v>
      </c>
      <c r="L4" s="15">
        <v>100</v>
      </c>
      <c r="M4" s="15">
        <v>90</v>
      </c>
      <c r="N4" s="15">
        <v>31</v>
      </c>
      <c r="O4" s="15">
        <f t="shared" si="0"/>
        <v>276</v>
      </c>
      <c r="P4" s="19">
        <f t="shared" si="1"/>
        <v>611</v>
      </c>
    </row>
    <row r="5" spans="1:16" ht="15" x14ac:dyDescent="0.25">
      <c r="A5" s="20">
        <v>3</v>
      </c>
      <c r="B5" s="33" t="s">
        <v>43</v>
      </c>
      <c r="C5" s="34">
        <v>2004</v>
      </c>
      <c r="D5" s="34" t="s">
        <v>40</v>
      </c>
      <c r="E5" s="33" t="s">
        <v>44</v>
      </c>
      <c r="F5" s="36">
        <v>496</v>
      </c>
      <c r="G5" s="37"/>
      <c r="H5" s="37"/>
      <c r="I5" s="38">
        <f>F5+G5+H5</f>
        <v>496</v>
      </c>
      <c r="J5" s="20">
        <v>295</v>
      </c>
      <c r="K5" s="15">
        <v>80</v>
      </c>
      <c r="L5" s="15">
        <v>65</v>
      </c>
      <c r="M5" s="15">
        <v>49</v>
      </c>
      <c r="N5" s="15">
        <v>55</v>
      </c>
      <c r="O5" s="15">
        <f t="shared" si="0"/>
        <v>249</v>
      </c>
      <c r="P5" s="19">
        <f t="shared" si="1"/>
        <v>544</v>
      </c>
    </row>
    <row r="6" spans="1:16" ht="18.75" customHeight="1" x14ac:dyDescent="0.25">
      <c r="A6" s="20">
        <v>4</v>
      </c>
      <c r="B6" s="33" t="s">
        <v>45</v>
      </c>
      <c r="C6" s="34">
        <v>2004</v>
      </c>
      <c r="D6" s="34" t="s">
        <v>40</v>
      </c>
      <c r="E6" s="33" t="s">
        <v>46</v>
      </c>
      <c r="F6" s="36">
        <v>470</v>
      </c>
      <c r="G6" s="37"/>
      <c r="H6" s="37"/>
      <c r="I6" s="38">
        <f>F6+G6+H6</f>
        <v>470</v>
      </c>
      <c r="J6" s="20">
        <v>228</v>
      </c>
      <c r="K6" s="15">
        <v>75</v>
      </c>
      <c r="L6" s="15">
        <v>80</v>
      </c>
      <c r="M6" s="15">
        <v>40</v>
      </c>
      <c r="N6" s="15">
        <v>52</v>
      </c>
      <c r="O6" s="15">
        <f t="shared" si="0"/>
        <v>247</v>
      </c>
      <c r="P6" s="19">
        <f t="shared" si="1"/>
        <v>475</v>
      </c>
    </row>
    <row r="7" spans="1:16" ht="15" x14ac:dyDescent="0.25">
      <c r="A7" s="20">
        <v>5</v>
      </c>
      <c r="B7" s="33" t="s">
        <v>47</v>
      </c>
      <c r="C7" s="34">
        <v>2004</v>
      </c>
      <c r="D7" s="34" t="s">
        <v>40</v>
      </c>
      <c r="E7" s="33" t="s">
        <v>26</v>
      </c>
      <c r="F7" s="36">
        <v>297</v>
      </c>
      <c r="G7" s="37"/>
      <c r="H7" s="37">
        <v>483</v>
      </c>
      <c r="I7" s="38">
        <f>F7+G7+H7</f>
        <v>780</v>
      </c>
      <c r="J7" s="20">
        <v>225</v>
      </c>
      <c r="K7" s="15">
        <v>40</v>
      </c>
      <c r="L7" s="15">
        <v>28</v>
      </c>
      <c r="M7" s="15">
        <v>100</v>
      </c>
      <c r="N7" s="15">
        <v>65</v>
      </c>
      <c r="O7" s="15">
        <f t="shared" si="0"/>
        <v>233</v>
      </c>
      <c r="P7" s="19">
        <f t="shared" si="1"/>
        <v>458</v>
      </c>
    </row>
    <row r="8" spans="1:16" ht="15" x14ac:dyDescent="0.25">
      <c r="A8" s="20">
        <v>6</v>
      </c>
      <c r="B8" s="25" t="s">
        <v>48</v>
      </c>
      <c r="C8" s="20">
        <v>2004</v>
      </c>
      <c r="D8" s="34" t="s">
        <v>40</v>
      </c>
      <c r="E8" s="25" t="s">
        <v>16</v>
      </c>
      <c r="F8" s="37"/>
      <c r="G8" s="37"/>
      <c r="H8" s="37"/>
      <c r="I8" s="38"/>
      <c r="J8" s="20">
        <v>160</v>
      </c>
      <c r="K8" s="15">
        <v>100</v>
      </c>
      <c r="L8" s="15">
        <v>22</v>
      </c>
      <c r="M8" s="15">
        <v>80</v>
      </c>
      <c r="N8" s="15">
        <v>90</v>
      </c>
      <c r="O8" s="15">
        <f t="shared" si="0"/>
        <v>292</v>
      </c>
      <c r="P8" s="19">
        <f t="shared" si="1"/>
        <v>452</v>
      </c>
    </row>
    <row r="9" spans="1:16" ht="15" x14ac:dyDescent="0.25">
      <c r="A9" s="20">
        <v>7</v>
      </c>
      <c r="B9" s="33" t="s">
        <v>49</v>
      </c>
      <c r="C9" s="34">
        <v>2005</v>
      </c>
      <c r="D9" s="34" t="s">
        <v>40</v>
      </c>
      <c r="E9" s="33" t="s">
        <v>42</v>
      </c>
      <c r="F9" s="36">
        <v>368</v>
      </c>
      <c r="G9" s="37">
        <v>504</v>
      </c>
      <c r="H9" s="37"/>
      <c r="I9" s="38">
        <f>F9+G9+H9</f>
        <v>872</v>
      </c>
      <c r="J9" s="20">
        <v>241</v>
      </c>
      <c r="K9" s="15">
        <v>46</v>
      </c>
      <c r="L9" s="15">
        <v>55</v>
      </c>
      <c r="M9" s="15">
        <v>34</v>
      </c>
      <c r="N9" s="15">
        <v>70</v>
      </c>
      <c r="O9" s="15">
        <f t="shared" si="0"/>
        <v>205</v>
      </c>
      <c r="P9" s="19">
        <f t="shared" si="1"/>
        <v>446</v>
      </c>
    </row>
    <row r="10" spans="1:16" ht="15" x14ac:dyDescent="0.25">
      <c r="A10" s="20">
        <v>8</v>
      </c>
      <c r="B10" s="33" t="s">
        <v>50</v>
      </c>
      <c r="C10" s="34">
        <v>2005</v>
      </c>
      <c r="D10" s="34" t="s">
        <v>40</v>
      </c>
      <c r="E10" s="33" t="s">
        <v>24</v>
      </c>
      <c r="F10" s="36">
        <v>332</v>
      </c>
      <c r="G10" s="37">
        <v>504</v>
      </c>
      <c r="H10" s="37"/>
      <c r="I10" s="38">
        <f>F10+G10+H10</f>
        <v>836</v>
      </c>
      <c r="J10" s="20">
        <v>270</v>
      </c>
      <c r="K10" s="15">
        <v>34</v>
      </c>
      <c r="L10" s="15">
        <v>40</v>
      </c>
      <c r="M10" s="15">
        <v>22</v>
      </c>
      <c r="N10" s="15">
        <v>75</v>
      </c>
      <c r="O10" s="15">
        <f t="shared" si="0"/>
        <v>171</v>
      </c>
      <c r="P10" s="19">
        <f t="shared" si="1"/>
        <v>441</v>
      </c>
    </row>
    <row r="11" spans="1:16" ht="15" x14ac:dyDescent="0.25">
      <c r="A11" s="20">
        <v>9</v>
      </c>
      <c r="B11" s="25" t="s">
        <v>51</v>
      </c>
      <c r="C11" s="20">
        <v>2004</v>
      </c>
      <c r="D11" s="20" t="s">
        <v>40</v>
      </c>
      <c r="E11" s="25" t="s">
        <v>29</v>
      </c>
      <c r="F11" s="37"/>
      <c r="G11" s="37">
        <v>617</v>
      </c>
      <c r="H11" s="37">
        <v>432</v>
      </c>
      <c r="I11" s="38">
        <f>F11+G11+H11</f>
        <v>1049</v>
      </c>
      <c r="J11" s="20">
        <v>315</v>
      </c>
      <c r="K11" s="15">
        <v>25</v>
      </c>
      <c r="L11" s="15">
        <v>0</v>
      </c>
      <c r="M11" s="15">
        <v>60</v>
      </c>
      <c r="N11" s="15">
        <v>34</v>
      </c>
      <c r="O11" s="15">
        <f t="shared" si="0"/>
        <v>119</v>
      </c>
      <c r="P11" s="19">
        <f t="shared" si="1"/>
        <v>434</v>
      </c>
    </row>
    <row r="12" spans="1:16" ht="15" x14ac:dyDescent="0.25">
      <c r="A12" s="20">
        <v>10</v>
      </c>
      <c r="B12" s="33" t="s">
        <v>52</v>
      </c>
      <c r="C12" s="34">
        <v>2005</v>
      </c>
      <c r="D12" s="34" t="s">
        <v>40</v>
      </c>
      <c r="E12" s="33" t="s">
        <v>53</v>
      </c>
      <c r="F12" s="36">
        <v>446</v>
      </c>
      <c r="G12" s="37">
        <v>568</v>
      </c>
      <c r="H12" s="37"/>
      <c r="I12" s="38">
        <f>F12+G12+H12</f>
        <v>1014</v>
      </c>
      <c r="J12" s="20">
        <v>189</v>
      </c>
      <c r="K12" s="15">
        <v>70</v>
      </c>
      <c r="L12" s="15">
        <v>75</v>
      </c>
      <c r="M12" s="15">
        <v>55</v>
      </c>
      <c r="N12" s="15">
        <v>43</v>
      </c>
      <c r="O12" s="15">
        <f t="shared" si="0"/>
        <v>243</v>
      </c>
      <c r="P12" s="19">
        <f t="shared" si="1"/>
        <v>432</v>
      </c>
    </row>
    <row r="13" spans="1:16" ht="15" x14ac:dyDescent="0.25">
      <c r="A13" s="20">
        <v>11</v>
      </c>
      <c r="B13" s="25" t="s">
        <v>54</v>
      </c>
      <c r="C13" s="20">
        <v>2004</v>
      </c>
      <c r="D13" s="34" t="s">
        <v>40</v>
      </c>
      <c r="E13" s="25" t="s">
        <v>29</v>
      </c>
      <c r="F13" s="37"/>
      <c r="G13" s="37"/>
      <c r="H13" s="37"/>
      <c r="I13" s="38"/>
      <c r="J13" s="20">
        <v>199</v>
      </c>
      <c r="K13" s="15">
        <v>49</v>
      </c>
      <c r="L13" s="15">
        <v>49</v>
      </c>
      <c r="M13" s="15">
        <v>52</v>
      </c>
      <c r="N13" s="15">
        <v>60</v>
      </c>
      <c r="O13" s="15">
        <f t="shared" si="0"/>
        <v>210</v>
      </c>
      <c r="P13" s="19">
        <f t="shared" si="1"/>
        <v>409</v>
      </c>
    </row>
    <row r="14" spans="1:16" ht="15" x14ac:dyDescent="0.25">
      <c r="A14" s="20">
        <v>12</v>
      </c>
      <c r="B14" s="25" t="s">
        <v>55</v>
      </c>
      <c r="C14" s="20">
        <v>2005</v>
      </c>
      <c r="D14" s="34" t="s">
        <v>40</v>
      </c>
      <c r="E14" s="25" t="s">
        <v>24</v>
      </c>
      <c r="F14" s="37"/>
      <c r="G14" s="37"/>
      <c r="H14" s="37"/>
      <c r="I14" s="38"/>
      <c r="J14" s="20">
        <v>129</v>
      </c>
      <c r="K14" s="15">
        <v>60</v>
      </c>
      <c r="L14" s="15">
        <v>70</v>
      </c>
      <c r="M14" s="15">
        <v>46</v>
      </c>
      <c r="N14" s="15">
        <v>80</v>
      </c>
      <c r="O14" s="15">
        <f t="shared" si="0"/>
        <v>256</v>
      </c>
      <c r="P14" s="19">
        <f t="shared" si="1"/>
        <v>385</v>
      </c>
    </row>
    <row r="15" spans="1:16" ht="15" x14ac:dyDescent="0.25">
      <c r="A15" s="20">
        <v>13</v>
      </c>
      <c r="B15" s="25" t="s">
        <v>56</v>
      </c>
      <c r="C15" s="20">
        <v>2004</v>
      </c>
      <c r="D15" s="34" t="s">
        <v>40</v>
      </c>
      <c r="E15" s="25" t="s">
        <v>26</v>
      </c>
      <c r="F15" s="37"/>
      <c r="G15" s="37"/>
      <c r="H15" s="37"/>
      <c r="I15" s="38"/>
      <c r="J15" s="20">
        <v>145</v>
      </c>
      <c r="K15" s="15">
        <v>65</v>
      </c>
      <c r="L15" s="15">
        <v>52</v>
      </c>
      <c r="M15" s="15">
        <v>70</v>
      </c>
      <c r="N15" s="15">
        <v>46</v>
      </c>
      <c r="O15" s="15">
        <f t="shared" si="0"/>
        <v>233</v>
      </c>
      <c r="P15" s="19">
        <f t="shared" si="1"/>
        <v>378</v>
      </c>
    </row>
    <row r="16" spans="1:16" ht="15" x14ac:dyDescent="0.25">
      <c r="A16" s="20">
        <v>14</v>
      </c>
      <c r="B16" s="33" t="s">
        <v>57</v>
      </c>
      <c r="C16" s="34">
        <v>2004</v>
      </c>
      <c r="D16" s="34" t="s">
        <v>40</v>
      </c>
      <c r="E16" s="33" t="s">
        <v>24</v>
      </c>
      <c r="F16" s="36">
        <v>329</v>
      </c>
      <c r="G16" s="37">
        <v>544</v>
      </c>
      <c r="H16" s="37"/>
      <c r="I16" s="38">
        <f>F16+G16+H16</f>
        <v>873</v>
      </c>
      <c r="J16" s="20">
        <v>210</v>
      </c>
      <c r="K16" s="15">
        <v>28</v>
      </c>
      <c r="L16" s="15">
        <v>40</v>
      </c>
      <c r="M16" s="15">
        <v>28</v>
      </c>
      <c r="N16" s="15">
        <v>49</v>
      </c>
      <c r="O16" s="15">
        <f t="shared" si="0"/>
        <v>145</v>
      </c>
      <c r="P16" s="19">
        <f t="shared" si="1"/>
        <v>355</v>
      </c>
    </row>
    <row r="17" spans="1:16" ht="15" x14ac:dyDescent="0.25">
      <c r="A17" s="20">
        <v>15</v>
      </c>
      <c r="B17" s="25" t="s">
        <v>58</v>
      </c>
      <c r="C17" s="20">
        <v>2004</v>
      </c>
      <c r="D17" s="34" t="s">
        <v>40</v>
      </c>
      <c r="E17" s="25" t="s">
        <v>59</v>
      </c>
      <c r="F17" s="37"/>
      <c r="G17" s="37"/>
      <c r="H17" s="37"/>
      <c r="I17" s="38"/>
      <c r="J17" s="20">
        <v>186</v>
      </c>
      <c r="K17" s="15">
        <v>31</v>
      </c>
      <c r="L17">
        <v>28</v>
      </c>
      <c r="M17">
        <v>65</v>
      </c>
      <c r="N17">
        <v>37</v>
      </c>
      <c r="O17" s="15">
        <f t="shared" si="0"/>
        <v>161</v>
      </c>
      <c r="P17" s="19">
        <f t="shared" si="1"/>
        <v>347</v>
      </c>
    </row>
    <row r="18" spans="1:16" ht="15" x14ac:dyDescent="0.25">
      <c r="A18" s="20">
        <v>16</v>
      </c>
      <c r="B18" s="33" t="s">
        <v>60</v>
      </c>
      <c r="C18" s="34">
        <v>2004</v>
      </c>
      <c r="D18" s="34" t="s">
        <v>40</v>
      </c>
      <c r="E18" s="33" t="s">
        <v>16</v>
      </c>
      <c r="F18" s="36">
        <v>361</v>
      </c>
      <c r="G18" s="37">
        <v>544</v>
      </c>
      <c r="H18" s="37"/>
      <c r="I18" s="38">
        <f>F18+G18+H18</f>
        <v>905</v>
      </c>
      <c r="J18" s="20">
        <v>197</v>
      </c>
      <c r="K18" s="15">
        <v>37</v>
      </c>
      <c r="L18" s="15">
        <v>43</v>
      </c>
      <c r="M18" s="15">
        <v>37</v>
      </c>
      <c r="N18" s="15">
        <v>25</v>
      </c>
      <c r="O18" s="15">
        <f t="shared" si="0"/>
        <v>142</v>
      </c>
      <c r="P18" s="19">
        <f t="shared" si="1"/>
        <v>339</v>
      </c>
    </row>
    <row r="19" spans="1:16" ht="15" x14ac:dyDescent="0.25">
      <c r="A19" s="20">
        <v>17</v>
      </c>
      <c r="B19" s="33" t="s">
        <v>61</v>
      </c>
      <c r="C19" s="34">
        <v>2004</v>
      </c>
      <c r="D19" s="34" t="s">
        <v>40</v>
      </c>
      <c r="E19" s="33" t="s">
        <v>26</v>
      </c>
      <c r="F19" s="36">
        <v>457</v>
      </c>
      <c r="G19" s="37">
        <v>425</v>
      </c>
      <c r="H19" s="37"/>
      <c r="I19" s="38">
        <f>F19+G19+H19</f>
        <v>882</v>
      </c>
      <c r="J19" s="20">
        <v>135</v>
      </c>
      <c r="K19" s="15">
        <v>52</v>
      </c>
      <c r="L19" s="15">
        <v>46</v>
      </c>
      <c r="M19" s="15">
        <v>43</v>
      </c>
      <c r="N19" s="15">
        <v>37</v>
      </c>
      <c r="O19" s="15">
        <f t="shared" si="0"/>
        <v>178</v>
      </c>
      <c r="P19" s="19">
        <f t="shared" si="1"/>
        <v>313</v>
      </c>
    </row>
    <row r="20" spans="1:16" ht="15" x14ac:dyDescent="0.25">
      <c r="A20" s="20">
        <v>18</v>
      </c>
      <c r="B20" s="33" t="s">
        <v>62</v>
      </c>
      <c r="C20" s="34">
        <v>2005</v>
      </c>
      <c r="D20" s="34" t="s">
        <v>40</v>
      </c>
      <c r="E20" s="33" t="s">
        <v>24</v>
      </c>
      <c r="F20" s="36">
        <v>281</v>
      </c>
      <c r="G20" s="37"/>
      <c r="H20" s="37">
        <v>300</v>
      </c>
      <c r="I20" s="38">
        <f>F20+G20+H20</f>
        <v>581</v>
      </c>
      <c r="J20" s="20">
        <v>139</v>
      </c>
      <c r="K20" s="15">
        <v>22</v>
      </c>
      <c r="L20" s="15">
        <v>40</v>
      </c>
      <c r="M20" s="15">
        <v>31</v>
      </c>
      <c r="N20" s="15">
        <v>28</v>
      </c>
      <c r="O20" s="15">
        <f t="shared" si="0"/>
        <v>121</v>
      </c>
      <c r="P20" s="19">
        <f t="shared" si="1"/>
        <v>260</v>
      </c>
    </row>
    <row r="21" spans="1:16" ht="15" x14ac:dyDescent="0.25">
      <c r="A21" s="20">
        <v>19</v>
      </c>
      <c r="B21" s="33" t="s">
        <v>63</v>
      </c>
      <c r="C21" s="34">
        <v>2004</v>
      </c>
      <c r="D21" s="34" t="s">
        <v>40</v>
      </c>
      <c r="E21" s="33" t="s">
        <v>24</v>
      </c>
      <c r="F21" s="36">
        <v>160</v>
      </c>
      <c r="G21" s="37"/>
      <c r="H21" s="37">
        <v>365</v>
      </c>
      <c r="I21" s="38">
        <f>F21+G21+H21</f>
        <v>525</v>
      </c>
      <c r="J21" s="20">
        <v>119</v>
      </c>
      <c r="K21" s="15">
        <v>20</v>
      </c>
      <c r="L21" s="15">
        <v>60</v>
      </c>
      <c r="M21" s="15">
        <v>25</v>
      </c>
      <c r="N21" s="15">
        <v>22</v>
      </c>
      <c r="O21" s="15">
        <f t="shared" si="0"/>
        <v>127</v>
      </c>
      <c r="P21" s="19">
        <f t="shared" si="1"/>
        <v>246</v>
      </c>
    </row>
    <row r="22" spans="1:16" ht="15" x14ac:dyDescent="0.25">
      <c r="A22" s="20">
        <v>20</v>
      </c>
      <c r="B22" s="33" t="s">
        <v>64</v>
      </c>
      <c r="C22" s="34">
        <v>2004</v>
      </c>
      <c r="D22" s="34" t="s">
        <v>40</v>
      </c>
      <c r="E22" s="33" t="s">
        <v>53</v>
      </c>
      <c r="F22" s="36">
        <v>334</v>
      </c>
      <c r="G22" s="37"/>
      <c r="H22" s="37">
        <v>230</v>
      </c>
      <c r="I22" s="38">
        <f>F22+G22+H22</f>
        <v>564</v>
      </c>
      <c r="J22" s="39">
        <v>127</v>
      </c>
      <c r="K22" s="40">
        <v>43</v>
      </c>
      <c r="L22" s="40">
        <v>28</v>
      </c>
      <c r="M22" s="40">
        <v>20</v>
      </c>
      <c r="N22" s="40">
        <v>20</v>
      </c>
      <c r="O22" s="40">
        <f t="shared" si="0"/>
        <v>111</v>
      </c>
      <c r="P22" s="19">
        <f t="shared" si="1"/>
        <v>238</v>
      </c>
    </row>
  </sheetData>
  <pageMargins left="0.39374999999999999" right="0.196527777777778" top="1.0631944444444399" bottom="0.66944444444444395" header="0.78749999999999998" footer="0.78749999999999998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90" zoomScaleNormal="90" workbookViewId="0">
      <pane ySplit="2" topLeftCell="A3" activePane="bottomLeft" state="frozen"/>
      <selection pane="bottomLeft" activeCell="B23" activeCellId="1" sqref="E25:E26 B23"/>
    </sheetView>
  </sheetViews>
  <sheetFormatPr baseColWidth="10" defaultColWidth="9.140625" defaultRowHeight="12.75" x14ac:dyDescent="0.2"/>
  <cols>
    <col min="1" max="1" width="3.5703125" style="3" customWidth="1"/>
    <col min="2" max="2" width="30.5703125" style="2" customWidth="1"/>
    <col min="3" max="3" width="5.42578125" style="41" customWidth="1"/>
    <col min="4" max="4" width="4.7109375" style="41" customWidth="1"/>
    <col min="5" max="5" width="39" style="2" customWidth="1"/>
    <col min="6" max="8" width="9.140625" style="4" hidden="1" customWidth="1"/>
    <col min="9" max="9" width="5.42578125" style="42" hidden="1" customWidth="1"/>
    <col min="10" max="10" width="7.5703125" customWidth="1"/>
    <col min="11" max="11" width="6.5703125" customWidth="1"/>
    <col min="12" max="12" width="6.28515625" customWidth="1"/>
    <col min="13" max="13" width="5.7109375" customWidth="1"/>
    <col min="14" max="14" width="5.42578125" customWidth="1"/>
    <col min="15" max="15" width="6.85546875" customWidth="1"/>
    <col min="16" max="16" width="12" customWidth="1"/>
    <col min="17" max="1025" width="9.140625" customWidth="1"/>
  </cols>
  <sheetData>
    <row r="1" spans="1:16" ht="30" x14ac:dyDescent="0.25">
      <c r="A1" s="43"/>
      <c r="B1" s="44" t="s">
        <v>65</v>
      </c>
      <c r="C1" s="45"/>
      <c r="D1" s="45"/>
      <c r="E1" s="46"/>
      <c r="F1" s="47"/>
      <c r="G1" s="48"/>
      <c r="H1" s="48"/>
      <c r="I1" s="49" t="s">
        <v>4</v>
      </c>
    </row>
    <row r="2" spans="1:16" ht="15" x14ac:dyDescent="0.25">
      <c r="A2" s="16"/>
      <c r="B2" s="50"/>
      <c r="C2" s="51"/>
      <c r="D2" s="51"/>
      <c r="E2" s="50"/>
      <c r="F2" s="52"/>
      <c r="G2" s="29"/>
      <c r="H2" s="29"/>
      <c r="I2" s="17"/>
      <c r="J2" s="18" t="s">
        <v>5</v>
      </c>
      <c r="K2" s="18">
        <v>80</v>
      </c>
      <c r="L2" s="18" t="s">
        <v>6</v>
      </c>
      <c r="M2" s="18" t="s">
        <v>7</v>
      </c>
      <c r="N2" s="18" t="s">
        <v>8</v>
      </c>
      <c r="O2" s="18" t="s">
        <v>9</v>
      </c>
      <c r="P2" s="19" t="s">
        <v>10</v>
      </c>
    </row>
    <row r="3" spans="1:16" ht="15" x14ac:dyDescent="0.25">
      <c r="A3" s="20">
        <v>1</v>
      </c>
      <c r="B3" s="33" t="s">
        <v>66</v>
      </c>
      <c r="C3" s="53">
        <v>2003</v>
      </c>
      <c r="D3" s="53" t="s">
        <v>67</v>
      </c>
      <c r="E3" s="33" t="s">
        <v>53</v>
      </c>
      <c r="F3" s="54">
        <v>885</v>
      </c>
      <c r="G3" s="55"/>
      <c r="H3" s="55">
        <v>860</v>
      </c>
      <c r="I3" s="56">
        <f>F3+G3+H3</f>
        <v>1745</v>
      </c>
      <c r="J3" s="20">
        <v>360</v>
      </c>
      <c r="K3" s="15">
        <v>90</v>
      </c>
      <c r="L3" s="15">
        <v>37</v>
      </c>
      <c r="M3" s="15">
        <v>80</v>
      </c>
      <c r="N3" s="15">
        <v>75</v>
      </c>
      <c r="O3" s="15">
        <f t="shared" ref="O3:O19" si="0">SUM(K3+L3+M3+N3)</f>
        <v>282</v>
      </c>
      <c r="P3" s="19">
        <f t="shared" ref="P3:P19" si="1">J3+K3+L3+M3+N3</f>
        <v>642</v>
      </c>
    </row>
    <row r="4" spans="1:16" ht="14.25" customHeight="1" x14ac:dyDescent="0.25">
      <c r="A4" s="20">
        <v>2</v>
      </c>
      <c r="B4" s="33" t="s">
        <v>68</v>
      </c>
      <c r="C4" s="53">
        <v>2003</v>
      </c>
      <c r="D4" s="53" t="s">
        <v>67</v>
      </c>
      <c r="E4" s="53" t="s">
        <v>69</v>
      </c>
      <c r="F4" s="54">
        <v>670</v>
      </c>
      <c r="G4" s="55"/>
      <c r="H4" s="55">
        <v>554</v>
      </c>
      <c r="I4" s="56">
        <f>F4+G4+H4</f>
        <v>1224</v>
      </c>
      <c r="J4" s="20">
        <v>300</v>
      </c>
      <c r="K4" s="15">
        <v>37</v>
      </c>
      <c r="L4" s="15">
        <v>80</v>
      </c>
      <c r="M4" s="15">
        <v>100</v>
      </c>
      <c r="N4" s="15">
        <v>55</v>
      </c>
      <c r="O4" s="15">
        <f t="shared" si="0"/>
        <v>272</v>
      </c>
      <c r="P4" s="19">
        <f t="shared" si="1"/>
        <v>572</v>
      </c>
    </row>
    <row r="5" spans="1:16" ht="18" customHeight="1" x14ac:dyDescent="0.25">
      <c r="A5" s="20">
        <v>3</v>
      </c>
      <c r="B5" s="25" t="s">
        <v>70</v>
      </c>
      <c r="C5" s="57">
        <v>2002</v>
      </c>
      <c r="D5" s="53" t="s">
        <v>67</v>
      </c>
      <c r="E5" s="25" t="s">
        <v>21</v>
      </c>
      <c r="F5" s="55"/>
      <c r="G5" s="55"/>
      <c r="H5" s="55"/>
      <c r="I5" s="56"/>
      <c r="J5" s="20">
        <v>255</v>
      </c>
      <c r="K5" s="15">
        <v>75</v>
      </c>
      <c r="L5" s="15">
        <v>75</v>
      </c>
      <c r="M5" s="15">
        <v>55</v>
      </c>
      <c r="N5" s="15">
        <v>80</v>
      </c>
      <c r="O5" s="15">
        <f t="shared" si="0"/>
        <v>285</v>
      </c>
      <c r="P5" s="19">
        <f t="shared" si="1"/>
        <v>540</v>
      </c>
    </row>
    <row r="6" spans="1:16" ht="15" x14ac:dyDescent="0.25">
      <c r="A6" s="20">
        <v>4</v>
      </c>
      <c r="B6" s="33" t="s">
        <v>71</v>
      </c>
      <c r="C6" s="53">
        <v>2003</v>
      </c>
      <c r="D6" s="53" t="s">
        <v>67</v>
      </c>
      <c r="E6" s="33" t="s">
        <v>24</v>
      </c>
      <c r="F6" s="54">
        <v>811</v>
      </c>
      <c r="G6" s="55">
        <v>748</v>
      </c>
      <c r="H6" s="55"/>
      <c r="I6" s="56">
        <f>F6+G6+H6</f>
        <v>1559</v>
      </c>
      <c r="J6" s="20">
        <v>229</v>
      </c>
      <c r="K6" s="15">
        <v>100</v>
      </c>
      <c r="L6" s="15">
        <v>65</v>
      </c>
      <c r="M6" s="15">
        <v>46</v>
      </c>
      <c r="N6" s="15">
        <v>90</v>
      </c>
      <c r="O6" s="15">
        <f t="shared" si="0"/>
        <v>301</v>
      </c>
      <c r="P6" s="19">
        <f t="shared" si="1"/>
        <v>530</v>
      </c>
    </row>
    <row r="7" spans="1:16" ht="15" x14ac:dyDescent="0.25">
      <c r="A7" s="20">
        <v>5</v>
      </c>
      <c r="B7" s="33" t="s">
        <v>72</v>
      </c>
      <c r="C7" s="53">
        <v>2002</v>
      </c>
      <c r="D7" s="53" t="s">
        <v>67</v>
      </c>
      <c r="E7" s="33" t="s">
        <v>19</v>
      </c>
      <c r="F7" s="54">
        <v>723</v>
      </c>
      <c r="G7" s="55">
        <v>576</v>
      </c>
      <c r="H7" s="55"/>
      <c r="I7" s="56">
        <f>F7+G7+H7</f>
        <v>1299</v>
      </c>
      <c r="J7" s="20">
        <v>265</v>
      </c>
      <c r="K7" s="15">
        <v>60</v>
      </c>
      <c r="L7" s="15">
        <v>60</v>
      </c>
      <c r="M7" s="15">
        <v>43</v>
      </c>
      <c r="N7" s="15">
        <v>100</v>
      </c>
      <c r="O7" s="15">
        <f t="shared" si="0"/>
        <v>263</v>
      </c>
      <c r="P7" s="19">
        <f t="shared" si="1"/>
        <v>528</v>
      </c>
    </row>
    <row r="8" spans="1:16" ht="15" x14ac:dyDescent="0.25">
      <c r="A8" s="20">
        <v>6</v>
      </c>
      <c r="B8" s="33" t="s">
        <v>73</v>
      </c>
      <c r="C8" s="53">
        <v>2003</v>
      </c>
      <c r="D8" s="53" t="s">
        <v>67</v>
      </c>
      <c r="E8" s="33" t="s">
        <v>53</v>
      </c>
      <c r="F8" s="54">
        <v>827</v>
      </c>
      <c r="G8" s="55">
        <v>702</v>
      </c>
      <c r="H8" s="55"/>
      <c r="I8" s="56">
        <f>F8+G8+H8</f>
        <v>1529</v>
      </c>
      <c r="J8" s="20">
        <v>280</v>
      </c>
      <c r="K8" s="15">
        <v>70</v>
      </c>
      <c r="L8" s="15">
        <v>28</v>
      </c>
      <c r="M8" s="15">
        <v>49</v>
      </c>
      <c r="N8" s="15">
        <v>37</v>
      </c>
      <c r="O8" s="15">
        <f t="shared" si="0"/>
        <v>184</v>
      </c>
      <c r="P8" s="19">
        <f t="shared" si="1"/>
        <v>464</v>
      </c>
    </row>
    <row r="9" spans="1:16" ht="15" x14ac:dyDescent="0.25">
      <c r="A9" s="20">
        <v>7</v>
      </c>
      <c r="B9" s="33" t="s">
        <v>74</v>
      </c>
      <c r="C9" s="53">
        <v>2003</v>
      </c>
      <c r="D9" s="53" t="s">
        <v>67</v>
      </c>
      <c r="E9" s="33" t="s">
        <v>32</v>
      </c>
      <c r="F9" s="54">
        <v>742</v>
      </c>
      <c r="G9" s="55">
        <v>657</v>
      </c>
      <c r="H9" s="55"/>
      <c r="I9" s="56">
        <f>F9+G9+H9</f>
        <v>1399</v>
      </c>
      <c r="J9" s="20">
        <v>206</v>
      </c>
      <c r="K9" s="15">
        <v>49</v>
      </c>
      <c r="L9" s="15">
        <v>90</v>
      </c>
      <c r="M9" s="15">
        <v>60</v>
      </c>
      <c r="N9" s="15">
        <v>46</v>
      </c>
      <c r="O9" s="15">
        <f t="shared" si="0"/>
        <v>245</v>
      </c>
      <c r="P9" s="19">
        <f t="shared" si="1"/>
        <v>451</v>
      </c>
    </row>
    <row r="10" spans="1:16" ht="15" x14ac:dyDescent="0.25">
      <c r="A10" s="20">
        <v>8</v>
      </c>
      <c r="B10" s="25" t="s">
        <v>75</v>
      </c>
      <c r="C10" s="57">
        <v>2002</v>
      </c>
      <c r="D10" s="53" t="s">
        <v>67</v>
      </c>
      <c r="E10" s="25" t="s">
        <v>69</v>
      </c>
      <c r="F10" s="55"/>
      <c r="G10" s="55"/>
      <c r="H10" s="55"/>
      <c r="I10" s="56"/>
      <c r="J10" s="20">
        <v>228</v>
      </c>
      <c r="K10" s="15">
        <v>80</v>
      </c>
      <c r="L10" s="15">
        <v>52</v>
      </c>
      <c r="M10" s="15">
        <v>75</v>
      </c>
      <c r="N10" s="15">
        <v>0</v>
      </c>
      <c r="O10" s="15">
        <f t="shared" si="0"/>
        <v>207</v>
      </c>
      <c r="P10" s="19">
        <f t="shared" si="1"/>
        <v>435</v>
      </c>
    </row>
    <row r="11" spans="1:16" ht="15" x14ac:dyDescent="0.25">
      <c r="A11" s="20">
        <v>9</v>
      </c>
      <c r="B11" s="25" t="s">
        <v>76</v>
      </c>
      <c r="C11" s="57">
        <v>2002</v>
      </c>
      <c r="D11" s="53" t="s">
        <v>67</v>
      </c>
      <c r="E11" s="25" t="s">
        <v>69</v>
      </c>
      <c r="F11" s="55"/>
      <c r="G11" s="55"/>
      <c r="H11" s="55"/>
      <c r="I11" s="56"/>
      <c r="J11" s="20">
        <v>155</v>
      </c>
      <c r="K11" s="15">
        <v>46</v>
      </c>
      <c r="L11" s="15">
        <v>100</v>
      </c>
      <c r="M11" s="15">
        <v>65</v>
      </c>
      <c r="N11" s="15">
        <v>60</v>
      </c>
      <c r="O11" s="15">
        <f t="shared" si="0"/>
        <v>271</v>
      </c>
      <c r="P11" s="19">
        <f t="shared" si="1"/>
        <v>426</v>
      </c>
    </row>
    <row r="12" spans="1:16" ht="15" x14ac:dyDescent="0.25">
      <c r="A12" s="20">
        <v>10</v>
      </c>
      <c r="B12" s="33" t="s">
        <v>77</v>
      </c>
      <c r="C12" s="53">
        <v>2002</v>
      </c>
      <c r="D12" s="53" t="s">
        <v>67</v>
      </c>
      <c r="E12" s="33" t="s">
        <v>24</v>
      </c>
      <c r="F12" s="54">
        <v>720</v>
      </c>
      <c r="G12" s="55">
        <v>570</v>
      </c>
      <c r="H12" s="55"/>
      <c r="I12" s="56">
        <f t="shared" ref="I12:I19" si="2">F12+G12+H12</f>
        <v>1290</v>
      </c>
      <c r="J12" s="20">
        <v>196</v>
      </c>
      <c r="K12" s="15">
        <v>31</v>
      </c>
      <c r="L12" s="15">
        <v>70</v>
      </c>
      <c r="M12" s="15">
        <v>52</v>
      </c>
      <c r="N12" s="15">
        <v>43</v>
      </c>
      <c r="O12" s="15">
        <f t="shared" si="0"/>
        <v>196</v>
      </c>
      <c r="P12" s="19">
        <f t="shared" si="1"/>
        <v>392</v>
      </c>
    </row>
    <row r="13" spans="1:16" ht="15" x14ac:dyDescent="0.25">
      <c r="A13" s="20">
        <v>11</v>
      </c>
      <c r="B13" s="33" t="s">
        <v>78</v>
      </c>
      <c r="C13" s="53">
        <v>2003</v>
      </c>
      <c r="D13" s="53" t="s">
        <v>67</v>
      </c>
      <c r="E13" s="33" t="s">
        <v>53</v>
      </c>
      <c r="F13" s="54">
        <v>696</v>
      </c>
      <c r="G13" s="55">
        <v>638</v>
      </c>
      <c r="H13" s="55"/>
      <c r="I13" s="56">
        <f t="shared" si="2"/>
        <v>1334</v>
      </c>
      <c r="J13" s="20">
        <v>199</v>
      </c>
      <c r="K13" s="15">
        <v>40</v>
      </c>
      <c r="L13" s="15">
        <v>49</v>
      </c>
      <c r="M13" s="15">
        <v>28</v>
      </c>
      <c r="N13" s="15">
        <v>70</v>
      </c>
      <c r="O13" s="15">
        <f t="shared" si="0"/>
        <v>187</v>
      </c>
      <c r="P13" s="19">
        <f t="shared" si="1"/>
        <v>386</v>
      </c>
    </row>
    <row r="14" spans="1:16" ht="15" x14ac:dyDescent="0.25">
      <c r="A14" s="20">
        <v>12</v>
      </c>
      <c r="B14" s="33" t="s">
        <v>79</v>
      </c>
      <c r="C14" s="53">
        <v>2003</v>
      </c>
      <c r="D14" s="53" t="s">
        <v>67</v>
      </c>
      <c r="E14" s="33" t="s">
        <v>16</v>
      </c>
      <c r="F14" s="54">
        <v>738</v>
      </c>
      <c r="G14" s="55">
        <v>509</v>
      </c>
      <c r="H14" s="55"/>
      <c r="I14" s="56">
        <f t="shared" si="2"/>
        <v>1247</v>
      </c>
      <c r="J14" s="20">
        <v>181</v>
      </c>
      <c r="K14" s="15">
        <v>43</v>
      </c>
      <c r="L14" s="15">
        <v>43</v>
      </c>
      <c r="M14" s="15">
        <v>40</v>
      </c>
      <c r="N14" s="15">
        <v>65</v>
      </c>
      <c r="O14" s="15">
        <f t="shared" si="0"/>
        <v>191</v>
      </c>
      <c r="P14" s="19">
        <f t="shared" si="1"/>
        <v>372</v>
      </c>
    </row>
    <row r="15" spans="1:16" ht="15" x14ac:dyDescent="0.25">
      <c r="A15" s="20">
        <v>13</v>
      </c>
      <c r="B15" s="25" t="s">
        <v>80</v>
      </c>
      <c r="C15" s="57">
        <v>2002</v>
      </c>
      <c r="D15" s="53" t="s">
        <v>67</v>
      </c>
      <c r="E15" s="25" t="s">
        <v>21</v>
      </c>
      <c r="F15" s="55">
        <v>0</v>
      </c>
      <c r="G15" s="55">
        <v>0</v>
      </c>
      <c r="H15" s="55">
        <v>540</v>
      </c>
      <c r="I15" s="56">
        <f t="shared" si="2"/>
        <v>540</v>
      </c>
      <c r="J15" s="20">
        <v>125</v>
      </c>
      <c r="K15" s="15">
        <v>52</v>
      </c>
      <c r="L15" s="15">
        <v>49</v>
      </c>
      <c r="M15" s="15">
        <v>90</v>
      </c>
      <c r="N15" s="15">
        <v>40</v>
      </c>
      <c r="O15" s="15">
        <f t="shared" si="0"/>
        <v>231</v>
      </c>
      <c r="P15" s="19">
        <f t="shared" si="1"/>
        <v>356</v>
      </c>
    </row>
    <row r="16" spans="1:16" ht="15" x14ac:dyDescent="0.25">
      <c r="A16" s="20">
        <v>14</v>
      </c>
      <c r="B16" s="33" t="s">
        <v>81</v>
      </c>
      <c r="C16" s="53">
        <v>2003</v>
      </c>
      <c r="D16" s="53" t="s">
        <v>67</v>
      </c>
      <c r="E16" s="33" t="s">
        <v>24</v>
      </c>
      <c r="F16" s="54">
        <v>732</v>
      </c>
      <c r="G16" s="55">
        <v>503</v>
      </c>
      <c r="H16" s="55"/>
      <c r="I16" s="56">
        <f t="shared" si="2"/>
        <v>1235</v>
      </c>
      <c r="J16" s="20">
        <v>190</v>
      </c>
      <c r="K16" s="15">
        <v>65</v>
      </c>
      <c r="L16" s="15">
        <v>55</v>
      </c>
      <c r="M16" s="15">
        <v>31</v>
      </c>
      <c r="N16" s="15">
        <v>0</v>
      </c>
      <c r="O16" s="15">
        <f t="shared" si="0"/>
        <v>151</v>
      </c>
      <c r="P16" s="19">
        <f t="shared" si="1"/>
        <v>341</v>
      </c>
    </row>
    <row r="17" spans="1:16" ht="15" x14ac:dyDescent="0.25">
      <c r="A17" s="20">
        <v>15</v>
      </c>
      <c r="B17" s="33" t="s">
        <v>82</v>
      </c>
      <c r="C17" s="53">
        <v>2002</v>
      </c>
      <c r="D17" s="53" t="s">
        <v>67</v>
      </c>
      <c r="E17" s="33" t="s">
        <v>53</v>
      </c>
      <c r="F17" s="54">
        <v>757</v>
      </c>
      <c r="G17" s="55">
        <v>601</v>
      </c>
      <c r="H17" s="55"/>
      <c r="I17" s="56">
        <f t="shared" si="2"/>
        <v>1358</v>
      </c>
      <c r="J17" s="20">
        <v>183</v>
      </c>
      <c r="K17" s="15">
        <v>28</v>
      </c>
      <c r="L17" s="15">
        <v>34</v>
      </c>
      <c r="M17" s="15">
        <v>37</v>
      </c>
      <c r="N17" s="15">
        <v>49</v>
      </c>
      <c r="O17" s="15">
        <f t="shared" si="0"/>
        <v>148</v>
      </c>
      <c r="P17" s="19">
        <f t="shared" si="1"/>
        <v>331</v>
      </c>
    </row>
    <row r="18" spans="1:16" ht="15" x14ac:dyDescent="0.25">
      <c r="A18" s="20">
        <v>16</v>
      </c>
      <c r="B18" s="33" t="s">
        <v>83</v>
      </c>
      <c r="C18" s="53">
        <v>2003</v>
      </c>
      <c r="D18" s="53" t="s">
        <v>67</v>
      </c>
      <c r="E18" s="33" t="s">
        <v>24</v>
      </c>
      <c r="F18" s="54">
        <v>585</v>
      </c>
      <c r="G18" s="55">
        <v>686</v>
      </c>
      <c r="H18" s="55"/>
      <c r="I18" s="56">
        <f t="shared" si="2"/>
        <v>1271</v>
      </c>
      <c r="J18" s="20">
        <v>142</v>
      </c>
      <c r="K18" s="15">
        <v>55</v>
      </c>
      <c r="L18" s="15">
        <v>43</v>
      </c>
      <c r="M18" s="15">
        <v>70</v>
      </c>
      <c r="N18" s="15">
        <v>3</v>
      </c>
      <c r="O18" s="15">
        <f t="shared" si="0"/>
        <v>171</v>
      </c>
      <c r="P18" s="19">
        <f t="shared" si="1"/>
        <v>313</v>
      </c>
    </row>
    <row r="19" spans="1:16" ht="15" x14ac:dyDescent="0.25">
      <c r="A19" s="20">
        <v>17</v>
      </c>
      <c r="B19" s="33" t="s">
        <v>84</v>
      </c>
      <c r="C19" s="53">
        <v>2003</v>
      </c>
      <c r="D19" s="53" t="s">
        <v>67</v>
      </c>
      <c r="E19" s="33" t="s">
        <v>26</v>
      </c>
      <c r="F19" s="54">
        <v>474</v>
      </c>
      <c r="G19" s="55">
        <v>461</v>
      </c>
      <c r="H19" s="55"/>
      <c r="I19" s="56">
        <f t="shared" si="2"/>
        <v>935</v>
      </c>
      <c r="J19" s="20">
        <v>96</v>
      </c>
      <c r="K19" s="15">
        <v>34</v>
      </c>
      <c r="L19" s="15">
        <v>31</v>
      </c>
      <c r="M19" s="15">
        <v>34</v>
      </c>
      <c r="N19" s="15">
        <v>52</v>
      </c>
      <c r="O19" s="15">
        <f t="shared" si="0"/>
        <v>151</v>
      </c>
      <c r="P19" s="19">
        <f t="shared" si="1"/>
        <v>247</v>
      </c>
    </row>
  </sheetData>
  <pageMargins left="0.39374999999999999" right="0.39374999999999999" top="0.47291666666666698" bottom="0.47291666666666698" header="0.78749999999999998" footer="0.78749999999999998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90" zoomScaleNormal="90" workbookViewId="0">
      <pane ySplit="2" topLeftCell="A3" activePane="bottomLeft" state="frozen"/>
      <selection pane="bottomLeft" activeCell="E26" sqref="E25:E26"/>
    </sheetView>
  </sheetViews>
  <sheetFormatPr baseColWidth="10" defaultColWidth="9.140625" defaultRowHeight="12.75" x14ac:dyDescent="0.2"/>
  <cols>
    <col min="1" max="1" width="6.28515625" style="3" customWidth="1"/>
    <col min="2" max="2" width="29.42578125" style="2" customWidth="1"/>
    <col min="3" max="3" width="5.140625" style="3" customWidth="1"/>
    <col min="4" max="4" width="4.7109375" style="3" customWidth="1"/>
    <col min="5" max="5" width="38.5703125" style="2" customWidth="1"/>
    <col min="6" max="8" width="11.5703125" style="4" hidden="1"/>
    <col min="9" max="9" width="6.28515625" style="41" hidden="1" customWidth="1"/>
    <col min="10" max="10" width="7.28515625" customWidth="1"/>
    <col min="11" max="11" width="5.5703125" customWidth="1"/>
    <col min="12" max="12" width="6.140625" customWidth="1"/>
    <col min="13" max="13" width="6.5703125" customWidth="1"/>
    <col min="14" max="14" width="6.28515625" customWidth="1"/>
    <col min="15" max="15" width="6.5703125" customWidth="1"/>
    <col min="16" max="16" width="11.5703125"/>
    <col min="17" max="1025" width="9.140625" customWidth="1"/>
  </cols>
  <sheetData>
    <row r="1" spans="1:16" ht="30" x14ac:dyDescent="0.25">
      <c r="A1" s="58"/>
      <c r="B1" s="9" t="s">
        <v>85</v>
      </c>
      <c r="C1" s="59"/>
      <c r="D1" s="59"/>
      <c r="E1" s="60"/>
      <c r="F1" s="61"/>
      <c r="G1" s="62"/>
      <c r="H1" s="62"/>
      <c r="I1" s="63" t="s">
        <v>4</v>
      </c>
    </row>
    <row r="2" spans="1:16" ht="15" x14ac:dyDescent="0.25">
      <c r="A2" s="16"/>
      <c r="B2" s="50"/>
      <c r="C2" s="64"/>
      <c r="D2" s="64"/>
      <c r="E2" s="50"/>
      <c r="F2" s="52"/>
      <c r="G2" s="29"/>
      <c r="H2" s="29"/>
      <c r="I2" s="65"/>
      <c r="J2" s="18" t="s">
        <v>5</v>
      </c>
      <c r="K2" s="18">
        <v>80</v>
      </c>
      <c r="L2" s="18" t="s">
        <v>6</v>
      </c>
      <c r="M2" s="18" t="s">
        <v>7</v>
      </c>
      <c r="N2" s="18" t="s">
        <v>8</v>
      </c>
      <c r="O2" s="18" t="s">
        <v>9</v>
      </c>
      <c r="P2" s="19" t="s">
        <v>10</v>
      </c>
    </row>
    <row r="3" spans="1:16" ht="15" x14ac:dyDescent="0.25">
      <c r="A3" s="20">
        <v>1</v>
      </c>
      <c r="B3" s="33" t="s">
        <v>86</v>
      </c>
      <c r="C3" s="34">
        <v>2004</v>
      </c>
      <c r="D3" s="34" t="s">
        <v>87</v>
      </c>
      <c r="E3" s="33" t="s">
        <v>29</v>
      </c>
      <c r="F3" s="66">
        <v>755</v>
      </c>
      <c r="G3" s="67">
        <v>784</v>
      </c>
      <c r="H3" s="67"/>
      <c r="I3" s="68">
        <f t="shared" ref="I3:I13" si="0">F3+G3+H3</f>
        <v>1539</v>
      </c>
      <c r="J3" s="20">
        <v>400</v>
      </c>
      <c r="K3" s="15">
        <v>100</v>
      </c>
      <c r="L3" s="15">
        <v>100</v>
      </c>
      <c r="M3" s="15">
        <v>65</v>
      </c>
      <c r="N3" s="15">
        <v>75</v>
      </c>
      <c r="O3" s="15">
        <f t="shared" ref="O3:O22" si="1">SUM(K3+L3+M3+N3)</f>
        <v>340</v>
      </c>
      <c r="P3" s="19">
        <f t="shared" ref="P3:P22" si="2">J3+K3+L3+M3+N3</f>
        <v>740</v>
      </c>
    </row>
    <row r="4" spans="1:16" ht="15" x14ac:dyDescent="0.25">
      <c r="A4" s="20">
        <v>2</v>
      </c>
      <c r="B4" s="33" t="s">
        <v>88</v>
      </c>
      <c r="C4" s="34">
        <v>2004</v>
      </c>
      <c r="D4" s="34" t="s">
        <v>87</v>
      </c>
      <c r="E4" s="33" t="s">
        <v>42</v>
      </c>
      <c r="F4" s="66">
        <v>680</v>
      </c>
      <c r="G4" s="67"/>
      <c r="H4" s="67"/>
      <c r="I4" s="68">
        <f t="shared" si="0"/>
        <v>680</v>
      </c>
      <c r="J4" s="20">
        <v>370</v>
      </c>
      <c r="K4" s="15">
        <v>80</v>
      </c>
      <c r="L4" s="15">
        <v>46</v>
      </c>
      <c r="M4" s="15">
        <v>22</v>
      </c>
      <c r="N4" s="15">
        <v>90</v>
      </c>
      <c r="O4" s="15">
        <f t="shared" si="1"/>
        <v>238</v>
      </c>
      <c r="P4" s="19">
        <f t="shared" si="2"/>
        <v>608</v>
      </c>
    </row>
    <row r="5" spans="1:16" ht="15" x14ac:dyDescent="0.25">
      <c r="A5" s="20">
        <v>3</v>
      </c>
      <c r="B5" s="25" t="s">
        <v>89</v>
      </c>
      <c r="C5" s="20">
        <v>2004</v>
      </c>
      <c r="D5" s="20" t="s">
        <v>87</v>
      </c>
      <c r="E5" s="25" t="s">
        <v>29</v>
      </c>
      <c r="F5" s="67"/>
      <c r="G5" s="67">
        <v>703</v>
      </c>
      <c r="H5" s="67">
        <v>435</v>
      </c>
      <c r="I5" s="68">
        <f t="shared" si="0"/>
        <v>1138</v>
      </c>
      <c r="J5" s="20">
        <v>290</v>
      </c>
      <c r="K5" s="15">
        <v>75</v>
      </c>
      <c r="L5" s="15">
        <v>90</v>
      </c>
      <c r="M5" s="15">
        <v>60</v>
      </c>
      <c r="N5" s="15">
        <v>70</v>
      </c>
      <c r="O5" s="15">
        <f t="shared" si="1"/>
        <v>295</v>
      </c>
      <c r="P5" s="19">
        <f t="shared" si="2"/>
        <v>585</v>
      </c>
    </row>
    <row r="6" spans="1:16" ht="15" x14ac:dyDescent="0.25">
      <c r="A6" s="20">
        <v>4</v>
      </c>
      <c r="B6" s="33" t="s">
        <v>90</v>
      </c>
      <c r="C6" s="34">
        <v>2004</v>
      </c>
      <c r="D6" s="34" t="s">
        <v>87</v>
      </c>
      <c r="E6" s="33" t="s">
        <v>26</v>
      </c>
      <c r="F6" s="66">
        <v>603</v>
      </c>
      <c r="G6" s="67">
        <v>649</v>
      </c>
      <c r="H6" s="67"/>
      <c r="I6" s="68">
        <f t="shared" si="0"/>
        <v>1252</v>
      </c>
      <c r="J6" s="20">
        <v>310</v>
      </c>
      <c r="K6" s="15">
        <v>52</v>
      </c>
      <c r="L6" s="15">
        <v>65</v>
      </c>
      <c r="M6" s="15">
        <v>46</v>
      </c>
      <c r="N6" s="15">
        <v>80</v>
      </c>
      <c r="O6" s="15">
        <f t="shared" si="1"/>
        <v>243</v>
      </c>
      <c r="P6" s="19">
        <f t="shared" si="2"/>
        <v>553</v>
      </c>
    </row>
    <row r="7" spans="1:16" ht="26.25" x14ac:dyDescent="0.25">
      <c r="A7" s="20">
        <v>5</v>
      </c>
      <c r="B7" s="33" t="s">
        <v>91</v>
      </c>
      <c r="C7" s="34">
        <v>2005</v>
      </c>
      <c r="D7" s="34" t="s">
        <v>87</v>
      </c>
      <c r="E7" s="33" t="s">
        <v>69</v>
      </c>
      <c r="F7" s="66">
        <v>605</v>
      </c>
      <c r="G7" s="67">
        <v>649</v>
      </c>
      <c r="H7" s="67"/>
      <c r="I7" s="68">
        <f t="shared" si="0"/>
        <v>1254</v>
      </c>
      <c r="J7" s="20">
        <v>280</v>
      </c>
      <c r="K7" s="15">
        <v>65</v>
      </c>
      <c r="L7" s="15">
        <v>65</v>
      </c>
      <c r="M7" s="15">
        <v>70</v>
      </c>
      <c r="N7" s="15">
        <v>55</v>
      </c>
      <c r="O7" s="15">
        <f t="shared" si="1"/>
        <v>255</v>
      </c>
      <c r="P7" s="19">
        <f t="shared" si="2"/>
        <v>535</v>
      </c>
    </row>
    <row r="8" spans="1:16" ht="14.1" customHeight="1" x14ac:dyDescent="0.25">
      <c r="A8" s="20">
        <v>6</v>
      </c>
      <c r="B8" s="33" t="s">
        <v>92</v>
      </c>
      <c r="C8" s="34">
        <v>2004</v>
      </c>
      <c r="D8" s="34" t="s">
        <v>87</v>
      </c>
      <c r="E8" s="33" t="s">
        <v>42</v>
      </c>
      <c r="F8" s="66">
        <v>709</v>
      </c>
      <c r="G8" s="67">
        <v>519</v>
      </c>
      <c r="H8" s="67"/>
      <c r="I8" s="68">
        <f t="shared" si="0"/>
        <v>1228</v>
      </c>
      <c r="J8" s="20">
        <v>290</v>
      </c>
      <c r="K8" s="15">
        <v>90</v>
      </c>
      <c r="L8" s="15">
        <v>75</v>
      </c>
      <c r="M8" s="15">
        <v>20</v>
      </c>
      <c r="N8" s="15">
        <v>52</v>
      </c>
      <c r="O8" s="15">
        <f t="shared" si="1"/>
        <v>237</v>
      </c>
      <c r="P8" s="19">
        <f t="shared" si="2"/>
        <v>527</v>
      </c>
    </row>
    <row r="9" spans="1:16" ht="15" x14ac:dyDescent="0.25">
      <c r="A9" s="20">
        <v>7</v>
      </c>
      <c r="B9" s="33" t="s">
        <v>93</v>
      </c>
      <c r="C9" s="34">
        <v>2004</v>
      </c>
      <c r="D9" s="34" t="s">
        <v>87</v>
      </c>
      <c r="E9" s="33" t="s">
        <v>19</v>
      </c>
      <c r="F9" s="66">
        <v>514</v>
      </c>
      <c r="G9" s="67">
        <v>703</v>
      </c>
      <c r="H9" s="67"/>
      <c r="I9" s="68">
        <f t="shared" si="0"/>
        <v>1217</v>
      </c>
      <c r="J9" s="20">
        <v>260</v>
      </c>
      <c r="K9" s="15">
        <v>28</v>
      </c>
      <c r="L9" s="15">
        <v>49</v>
      </c>
      <c r="M9" s="15">
        <v>28</v>
      </c>
      <c r="N9" s="15">
        <v>100</v>
      </c>
      <c r="O9" s="15">
        <f t="shared" si="1"/>
        <v>205</v>
      </c>
      <c r="P9" s="19">
        <f t="shared" si="2"/>
        <v>465</v>
      </c>
    </row>
    <row r="10" spans="1:16" ht="15" x14ac:dyDescent="0.25">
      <c r="A10" s="20">
        <v>8</v>
      </c>
      <c r="B10" s="33" t="s">
        <v>94</v>
      </c>
      <c r="C10" s="34">
        <v>2005</v>
      </c>
      <c r="D10" s="34" t="s">
        <v>87</v>
      </c>
      <c r="E10" s="33" t="s">
        <v>53</v>
      </c>
      <c r="F10" s="66">
        <v>630</v>
      </c>
      <c r="G10" s="67">
        <v>605</v>
      </c>
      <c r="H10" s="67"/>
      <c r="I10" s="68">
        <f t="shared" si="0"/>
        <v>1235</v>
      </c>
      <c r="J10" s="20">
        <v>152</v>
      </c>
      <c r="K10" s="15">
        <v>70</v>
      </c>
      <c r="L10" s="15">
        <v>52</v>
      </c>
      <c r="M10" s="15">
        <v>52</v>
      </c>
      <c r="N10">
        <v>60</v>
      </c>
      <c r="O10" s="15">
        <f t="shared" si="1"/>
        <v>234</v>
      </c>
      <c r="P10" s="19">
        <f t="shared" si="2"/>
        <v>386</v>
      </c>
    </row>
    <row r="11" spans="1:16" ht="15" x14ac:dyDescent="0.25">
      <c r="A11" s="20">
        <v>9</v>
      </c>
      <c r="B11" s="25" t="s">
        <v>95</v>
      </c>
      <c r="C11" s="20">
        <v>2004</v>
      </c>
      <c r="D11" s="20" t="s">
        <v>87</v>
      </c>
      <c r="E11" s="25" t="s">
        <v>19</v>
      </c>
      <c r="F11" s="67"/>
      <c r="G11" s="67">
        <v>605</v>
      </c>
      <c r="H11" s="67">
        <v>612</v>
      </c>
      <c r="I11" s="68">
        <f t="shared" si="0"/>
        <v>1217</v>
      </c>
      <c r="J11" s="20">
        <v>194</v>
      </c>
      <c r="K11" s="15">
        <v>20</v>
      </c>
      <c r="L11" s="15">
        <v>40</v>
      </c>
      <c r="M11" s="15">
        <v>100</v>
      </c>
      <c r="N11" s="15">
        <v>31</v>
      </c>
      <c r="O11" s="15">
        <f t="shared" si="1"/>
        <v>191</v>
      </c>
      <c r="P11" s="19">
        <f t="shared" si="2"/>
        <v>385</v>
      </c>
    </row>
    <row r="12" spans="1:16" ht="15" x14ac:dyDescent="0.25">
      <c r="A12" s="20">
        <v>10</v>
      </c>
      <c r="B12" s="33" t="s">
        <v>96</v>
      </c>
      <c r="C12" s="34">
        <v>2004</v>
      </c>
      <c r="D12" s="34" t="s">
        <v>87</v>
      </c>
      <c r="E12" s="33" t="s">
        <v>24</v>
      </c>
      <c r="F12" s="66">
        <v>516</v>
      </c>
      <c r="G12" s="67">
        <v>605</v>
      </c>
      <c r="H12" s="67"/>
      <c r="I12" s="68">
        <f t="shared" si="0"/>
        <v>1121</v>
      </c>
      <c r="J12" s="20">
        <v>190</v>
      </c>
      <c r="K12" s="15">
        <v>49</v>
      </c>
      <c r="L12" s="15">
        <v>70</v>
      </c>
      <c r="M12" s="15">
        <v>40</v>
      </c>
      <c r="N12" s="15">
        <v>34</v>
      </c>
      <c r="O12" s="15">
        <f t="shared" si="1"/>
        <v>193</v>
      </c>
      <c r="P12" s="19">
        <f t="shared" si="2"/>
        <v>383</v>
      </c>
    </row>
    <row r="13" spans="1:16" ht="15" x14ac:dyDescent="0.25">
      <c r="A13" s="20">
        <v>11</v>
      </c>
      <c r="B13" s="33" t="s">
        <v>97</v>
      </c>
      <c r="C13" s="34">
        <v>2004</v>
      </c>
      <c r="D13" s="34" t="s">
        <v>87</v>
      </c>
      <c r="E13" s="33" t="s">
        <v>24</v>
      </c>
      <c r="F13" s="66">
        <v>518</v>
      </c>
      <c r="G13" s="67">
        <v>649</v>
      </c>
      <c r="H13" s="67"/>
      <c r="I13" s="68">
        <f t="shared" si="0"/>
        <v>1167</v>
      </c>
      <c r="J13" s="20">
        <v>186</v>
      </c>
      <c r="K13" s="15">
        <v>31</v>
      </c>
      <c r="L13" s="15">
        <v>25</v>
      </c>
      <c r="M13" s="15">
        <v>75</v>
      </c>
      <c r="N13" s="15">
        <v>43</v>
      </c>
      <c r="O13" s="15">
        <f t="shared" si="1"/>
        <v>174</v>
      </c>
      <c r="P13" s="19">
        <f t="shared" si="2"/>
        <v>360</v>
      </c>
    </row>
    <row r="14" spans="1:16" ht="15" x14ac:dyDescent="0.25">
      <c r="A14" s="20">
        <v>12</v>
      </c>
      <c r="B14" s="25" t="s">
        <v>98</v>
      </c>
      <c r="C14" s="20">
        <v>2004</v>
      </c>
      <c r="D14" s="34" t="s">
        <v>87</v>
      </c>
      <c r="E14" s="25" t="s">
        <v>99</v>
      </c>
      <c r="F14" s="67"/>
      <c r="G14" s="67"/>
      <c r="H14" s="67"/>
      <c r="I14" s="68"/>
      <c r="J14" s="20">
        <v>140</v>
      </c>
      <c r="K14" s="15">
        <v>60</v>
      </c>
      <c r="L14" s="15">
        <v>65</v>
      </c>
      <c r="M14" s="15">
        <v>25</v>
      </c>
      <c r="N14" s="15">
        <v>65</v>
      </c>
      <c r="O14" s="15">
        <f t="shared" si="1"/>
        <v>215</v>
      </c>
      <c r="P14" s="19">
        <f t="shared" si="2"/>
        <v>355</v>
      </c>
    </row>
    <row r="15" spans="1:16" ht="15" x14ac:dyDescent="0.25">
      <c r="A15" s="20">
        <v>13</v>
      </c>
      <c r="B15" s="25" t="s">
        <v>100</v>
      </c>
      <c r="C15" s="20">
        <v>2004</v>
      </c>
      <c r="D15" s="34" t="s">
        <v>87</v>
      </c>
      <c r="E15" s="25" t="s">
        <v>69</v>
      </c>
      <c r="F15" s="67"/>
      <c r="G15" s="67"/>
      <c r="H15" s="67"/>
      <c r="I15" s="68"/>
      <c r="J15" s="20">
        <v>174</v>
      </c>
      <c r="K15" s="15">
        <v>34</v>
      </c>
      <c r="L15" s="15">
        <v>43</v>
      </c>
      <c r="M15" s="15">
        <v>80</v>
      </c>
      <c r="N15" s="15">
        <v>22</v>
      </c>
      <c r="O15" s="15">
        <f t="shared" si="1"/>
        <v>179</v>
      </c>
      <c r="P15" s="19">
        <f t="shared" si="2"/>
        <v>353</v>
      </c>
    </row>
    <row r="16" spans="1:16" ht="15" x14ac:dyDescent="0.25">
      <c r="A16" s="20">
        <v>14</v>
      </c>
      <c r="B16" s="25" t="s">
        <v>101</v>
      </c>
      <c r="C16" s="20">
        <v>2004</v>
      </c>
      <c r="D16" s="34" t="s">
        <v>87</v>
      </c>
      <c r="E16" s="25" t="s">
        <v>99</v>
      </c>
      <c r="F16" s="67"/>
      <c r="G16" s="67"/>
      <c r="H16" s="67"/>
      <c r="I16" s="68"/>
      <c r="J16" s="20">
        <v>144</v>
      </c>
      <c r="K16" s="15">
        <v>22</v>
      </c>
      <c r="L16" s="15">
        <v>40</v>
      </c>
      <c r="M16" s="15">
        <v>90</v>
      </c>
      <c r="N16" s="15">
        <v>46</v>
      </c>
      <c r="O16" s="15">
        <f t="shared" si="1"/>
        <v>198</v>
      </c>
      <c r="P16" s="19">
        <f t="shared" si="2"/>
        <v>342</v>
      </c>
    </row>
    <row r="17" spans="1:16" ht="15" x14ac:dyDescent="0.25">
      <c r="A17" s="20">
        <v>15</v>
      </c>
      <c r="B17" s="33" t="s">
        <v>102</v>
      </c>
      <c r="C17" s="34">
        <v>2004</v>
      </c>
      <c r="D17" s="34" t="s">
        <v>87</v>
      </c>
      <c r="E17" s="33" t="s">
        <v>24</v>
      </c>
      <c r="F17" s="66">
        <v>601</v>
      </c>
      <c r="G17" s="67">
        <v>605</v>
      </c>
      <c r="H17" s="67"/>
      <c r="I17" s="68">
        <f t="shared" ref="I17:I22" si="3">F17+G17+H17</f>
        <v>1206</v>
      </c>
      <c r="J17" s="20">
        <v>195</v>
      </c>
      <c r="K17" s="15">
        <v>40</v>
      </c>
      <c r="L17" s="15">
        <v>25</v>
      </c>
      <c r="M17" s="15">
        <v>37</v>
      </c>
      <c r="N17" s="15">
        <v>37</v>
      </c>
      <c r="O17" s="15">
        <f t="shared" si="1"/>
        <v>139</v>
      </c>
      <c r="P17" s="19">
        <f t="shared" si="2"/>
        <v>334</v>
      </c>
    </row>
    <row r="18" spans="1:16" ht="15" x14ac:dyDescent="0.25">
      <c r="A18" s="20">
        <v>16</v>
      </c>
      <c r="B18" s="33" t="s">
        <v>103</v>
      </c>
      <c r="C18" s="34">
        <v>2004</v>
      </c>
      <c r="D18" s="34" t="s">
        <v>87</v>
      </c>
      <c r="E18" s="33" t="s">
        <v>16</v>
      </c>
      <c r="F18" s="66">
        <v>576</v>
      </c>
      <c r="G18" s="67">
        <v>605</v>
      </c>
      <c r="H18" s="67"/>
      <c r="I18" s="68">
        <f t="shared" si="3"/>
        <v>1181</v>
      </c>
      <c r="J18" s="39">
        <v>114</v>
      </c>
      <c r="K18" s="40">
        <v>37</v>
      </c>
      <c r="L18" s="40">
        <v>80</v>
      </c>
      <c r="M18" s="40">
        <v>49</v>
      </c>
      <c r="N18" s="40">
        <v>40</v>
      </c>
      <c r="O18" s="40">
        <f t="shared" si="1"/>
        <v>206</v>
      </c>
      <c r="P18" s="19">
        <f t="shared" si="2"/>
        <v>320</v>
      </c>
    </row>
    <row r="19" spans="1:16" ht="15" x14ac:dyDescent="0.25">
      <c r="A19" s="20">
        <v>17</v>
      </c>
      <c r="B19" s="33" t="s">
        <v>104</v>
      </c>
      <c r="C19" s="34">
        <v>2005</v>
      </c>
      <c r="D19" s="34" t="s">
        <v>87</v>
      </c>
      <c r="E19" s="33" t="s">
        <v>29</v>
      </c>
      <c r="F19" s="66">
        <v>547</v>
      </c>
      <c r="G19" s="67"/>
      <c r="H19" s="67">
        <v>236</v>
      </c>
      <c r="I19" s="68">
        <f t="shared" si="3"/>
        <v>783</v>
      </c>
      <c r="J19" s="20">
        <v>153</v>
      </c>
      <c r="K19" s="15">
        <v>25</v>
      </c>
      <c r="L19" s="15">
        <v>40</v>
      </c>
      <c r="M19" s="15">
        <v>31</v>
      </c>
      <c r="N19" s="15">
        <v>49</v>
      </c>
      <c r="O19" s="15">
        <f t="shared" si="1"/>
        <v>145</v>
      </c>
      <c r="P19" s="19">
        <f t="shared" si="2"/>
        <v>298</v>
      </c>
    </row>
    <row r="20" spans="1:16" ht="15" x14ac:dyDescent="0.25">
      <c r="A20" s="20">
        <v>18</v>
      </c>
      <c r="B20" s="33" t="s">
        <v>105</v>
      </c>
      <c r="C20" s="34">
        <v>2004</v>
      </c>
      <c r="D20" s="34" t="s">
        <v>87</v>
      </c>
      <c r="E20" s="33" t="s">
        <v>26</v>
      </c>
      <c r="F20" s="66">
        <v>595</v>
      </c>
      <c r="G20" s="67">
        <v>519</v>
      </c>
      <c r="H20" s="67"/>
      <c r="I20" s="68">
        <f t="shared" si="3"/>
        <v>1114</v>
      </c>
      <c r="J20" s="20">
        <v>155</v>
      </c>
      <c r="K20" s="15">
        <v>46</v>
      </c>
      <c r="L20" s="15">
        <v>28</v>
      </c>
      <c r="M20" s="15">
        <v>34</v>
      </c>
      <c r="N20" s="15">
        <v>25</v>
      </c>
      <c r="O20" s="15">
        <f t="shared" si="1"/>
        <v>133</v>
      </c>
      <c r="P20" s="19">
        <f t="shared" si="2"/>
        <v>288</v>
      </c>
    </row>
    <row r="21" spans="1:16" ht="15" x14ac:dyDescent="0.25">
      <c r="A21" s="20">
        <v>19</v>
      </c>
      <c r="B21" s="33" t="s">
        <v>106</v>
      </c>
      <c r="C21" s="34">
        <v>2005</v>
      </c>
      <c r="D21" s="34" t="s">
        <v>87</v>
      </c>
      <c r="E21" s="33" t="s">
        <v>26</v>
      </c>
      <c r="F21" s="66">
        <v>636</v>
      </c>
      <c r="G21" s="67">
        <v>703</v>
      </c>
      <c r="H21" s="67"/>
      <c r="I21" s="68">
        <f t="shared" si="3"/>
        <v>1339</v>
      </c>
      <c r="J21" s="20">
        <v>143</v>
      </c>
      <c r="K21" s="15">
        <v>43</v>
      </c>
      <c r="L21" s="15">
        <v>31</v>
      </c>
      <c r="M21" s="15">
        <v>43</v>
      </c>
      <c r="N21" s="15">
        <v>20</v>
      </c>
      <c r="O21" s="15">
        <f t="shared" si="1"/>
        <v>137</v>
      </c>
      <c r="P21" s="19">
        <f t="shared" si="2"/>
        <v>280</v>
      </c>
    </row>
    <row r="22" spans="1:16" ht="15" x14ac:dyDescent="0.25">
      <c r="A22" s="20">
        <v>20</v>
      </c>
      <c r="B22" s="33" t="s">
        <v>107</v>
      </c>
      <c r="C22" s="34">
        <v>2005</v>
      </c>
      <c r="D22" s="34" t="s">
        <v>87</v>
      </c>
      <c r="E22" s="33" t="s">
        <v>13</v>
      </c>
      <c r="F22" s="66">
        <v>580</v>
      </c>
      <c r="G22" s="67">
        <v>519</v>
      </c>
      <c r="H22" s="67"/>
      <c r="I22" s="68">
        <f t="shared" si="3"/>
        <v>1099</v>
      </c>
      <c r="J22" s="20">
        <v>102</v>
      </c>
      <c r="K22" s="15">
        <v>55</v>
      </c>
      <c r="L22" s="15">
        <v>25</v>
      </c>
      <c r="M22" s="15">
        <v>55</v>
      </c>
      <c r="N22">
        <v>28</v>
      </c>
      <c r="O22" s="15">
        <f t="shared" si="1"/>
        <v>163</v>
      </c>
      <c r="P22" s="19">
        <f t="shared" si="2"/>
        <v>265</v>
      </c>
    </row>
  </sheetData>
  <pageMargins left="0.39374999999999999" right="0.39374999999999999" top="1.0631944444444399" bottom="1.0631944444444399" header="0.78749999999999998" footer="0.78749999999999998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="90" zoomScaleNormal="90" workbookViewId="0">
      <selection activeCell="F32" activeCellId="1" sqref="E25:E26 F32"/>
    </sheetView>
  </sheetViews>
  <sheetFormatPr baseColWidth="10" defaultColWidth="9.140625" defaultRowHeight="12.75" x14ac:dyDescent="0.2"/>
  <cols>
    <col min="1" max="2" width="9.140625" style="3" customWidth="1"/>
    <col min="3" max="1025" width="9.140625" customWidth="1"/>
  </cols>
  <sheetData>
    <row r="1" spans="1:2" x14ac:dyDescent="0.2">
      <c r="A1" s="3" t="s">
        <v>108</v>
      </c>
      <c r="B1" s="3" t="s">
        <v>109</v>
      </c>
    </row>
    <row r="2" spans="1:2" x14ac:dyDescent="0.2">
      <c r="A2" s="3">
        <v>1</v>
      </c>
      <c r="B2" s="3">
        <v>100</v>
      </c>
    </row>
    <row r="3" spans="1:2" x14ac:dyDescent="0.2">
      <c r="A3" s="3">
        <v>2</v>
      </c>
      <c r="B3" s="3">
        <v>90</v>
      </c>
    </row>
    <row r="4" spans="1:2" x14ac:dyDescent="0.2">
      <c r="A4" s="3">
        <v>3</v>
      </c>
      <c r="B4" s="3">
        <v>80</v>
      </c>
    </row>
    <row r="5" spans="1:2" x14ac:dyDescent="0.2">
      <c r="A5" s="3">
        <v>4</v>
      </c>
      <c r="B5" s="3">
        <v>75</v>
      </c>
    </row>
    <row r="6" spans="1:2" x14ac:dyDescent="0.2">
      <c r="A6" s="3">
        <v>5</v>
      </c>
      <c r="B6" s="3">
        <v>70</v>
      </c>
    </row>
    <row r="7" spans="1:2" x14ac:dyDescent="0.2">
      <c r="A7" s="3">
        <v>6</v>
      </c>
      <c r="B7" s="3">
        <v>65</v>
      </c>
    </row>
    <row r="8" spans="1:2" x14ac:dyDescent="0.2">
      <c r="A8" s="3">
        <v>7</v>
      </c>
      <c r="B8" s="3">
        <v>60</v>
      </c>
    </row>
    <row r="9" spans="1:2" x14ac:dyDescent="0.2">
      <c r="A9" s="3">
        <v>8</v>
      </c>
      <c r="B9" s="3">
        <v>55</v>
      </c>
    </row>
    <row r="10" spans="1:2" x14ac:dyDescent="0.2">
      <c r="A10" s="3">
        <v>9</v>
      </c>
      <c r="B10" s="3">
        <v>52</v>
      </c>
    </row>
    <row r="11" spans="1:2" x14ac:dyDescent="0.2">
      <c r="A11" s="3">
        <v>10</v>
      </c>
      <c r="B11" s="3">
        <v>49</v>
      </c>
    </row>
    <row r="12" spans="1:2" x14ac:dyDescent="0.2">
      <c r="A12" s="3">
        <v>11</v>
      </c>
      <c r="B12" s="3">
        <v>46</v>
      </c>
    </row>
    <row r="13" spans="1:2" x14ac:dyDescent="0.2">
      <c r="A13" s="3">
        <v>12</v>
      </c>
      <c r="B13" s="3">
        <v>43</v>
      </c>
    </row>
    <row r="14" spans="1:2" x14ac:dyDescent="0.2">
      <c r="A14" s="3">
        <v>13</v>
      </c>
      <c r="B14" s="3">
        <v>40</v>
      </c>
    </row>
    <row r="15" spans="1:2" x14ac:dyDescent="0.2">
      <c r="A15" s="3">
        <v>14</v>
      </c>
      <c r="B15" s="3">
        <v>37</v>
      </c>
    </row>
    <row r="16" spans="1:2" x14ac:dyDescent="0.2">
      <c r="A16" s="3">
        <v>15</v>
      </c>
      <c r="B16" s="3">
        <v>34</v>
      </c>
    </row>
    <row r="17" spans="1:4" x14ac:dyDescent="0.2">
      <c r="A17" s="3">
        <v>16</v>
      </c>
      <c r="B17" s="3">
        <v>31</v>
      </c>
    </row>
    <row r="18" spans="1:4" x14ac:dyDescent="0.2">
      <c r="A18" s="3">
        <v>17</v>
      </c>
      <c r="B18" s="3">
        <v>28</v>
      </c>
    </row>
    <row r="19" spans="1:4" x14ac:dyDescent="0.2">
      <c r="A19" s="3">
        <v>18</v>
      </c>
      <c r="B19" s="3">
        <v>25</v>
      </c>
    </row>
    <row r="20" spans="1:4" x14ac:dyDescent="0.2">
      <c r="A20" s="3">
        <v>19</v>
      </c>
      <c r="B20" s="3">
        <v>22</v>
      </c>
    </row>
    <row r="21" spans="1:4" x14ac:dyDescent="0.2">
      <c r="A21" s="3">
        <v>20</v>
      </c>
      <c r="B21" s="3">
        <v>20</v>
      </c>
    </row>
    <row r="22" spans="1:4" x14ac:dyDescent="0.2">
      <c r="A22" s="3">
        <v>21</v>
      </c>
      <c r="B22" s="3">
        <v>18</v>
      </c>
    </row>
    <row r="23" spans="1:4" x14ac:dyDescent="0.2">
      <c r="A23" s="3">
        <v>22</v>
      </c>
      <c r="B23" s="3">
        <v>16</v>
      </c>
    </row>
    <row r="24" spans="1:4" x14ac:dyDescent="0.2">
      <c r="A24" s="3">
        <v>23</v>
      </c>
      <c r="B24" s="3">
        <v>14</v>
      </c>
    </row>
    <row r="25" spans="1:4" x14ac:dyDescent="0.2">
      <c r="A25" s="3">
        <v>24</v>
      </c>
      <c r="B25" s="3">
        <v>12</v>
      </c>
    </row>
    <row r="26" spans="1:4" x14ac:dyDescent="0.2">
      <c r="A26" s="3">
        <v>25</v>
      </c>
      <c r="B26" s="3">
        <v>10</v>
      </c>
    </row>
    <row r="27" spans="1:4" x14ac:dyDescent="0.2">
      <c r="A27" s="3">
        <v>26</v>
      </c>
      <c r="B27" s="3">
        <v>8</v>
      </c>
    </row>
    <row r="28" spans="1:4" x14ac:dyDescent="0.2">
      <c r="A28" s="3">
        <v>27</v>
      </c>
      <c r="B28" s="3">
        <v>6</v>
      </c>
    </row>
    <row r="29" spans="1:4" x14ac:dyDescent="0.2">
      <c r="A29" s="3">
        <v>28</v>
      </c>
      <c r="B29" s="3">
        <v>4</v>
      </c>
    </row>
    <row r="30" spans="1:4" x14ac:dyDescent="0.2">
      <c r="A30" s="3">
        <v>29</v>
      </c>
      <c r="B30" s="3">
        <v>2</v>
      </c>
      <c r="D30" t="s">
        <v>38</v>
      </c>
    </row>
    <row r="31" spans="1:4" x14ac:dyDescent="0.2">
      <c r="A31" s="3">
        <v>30</v>
      </c>
      <c r="B31" s="3">
        <v>1</v>
      </c>
    </row>
    <row r="32" spans="1:4" x14ac:dyDescent="0.2">
      <c r="A32" s="3">
        <v>31</v>
      </c>
      <c r="B32" s="3">
        <v>1</v>
      </c>
    </row>
    <row r="33" spans="1:2" x14ac:dyDescent="0.2">
      <c r="A33" s="3">
        <v>32</v>
      </c>
      <c r="B33" s="3">
        <v>1</v>
      </c>
    </row>
    <row r="34" spans="1:2" x14ac:dyDescent="0.2">
      <c r="A34" s="3">
        <v>33</v>
      </c>
      <c r="B34" s="3">
        <v>1</v>
      </c>
    </row>
    <row r="35" spans="1:2" x14ac:dyDescent="0.2">
      <c r="A35" s="3">
        <v>34</v>
      </c>
      <c r="B35" s="3">
        <v>1</v>
      </c>
    </row>
    <row r="36" spans="1:2" x14ac:dyDescent="0.2">
      <c r="A36" s="3">
        <v>35</v>
      </c>
      <c r="B36" s="3">
        <v>1</v>
      </c>
    </row>
    <row r="37" spans="1:2" x14ac:dyDescent="0.2">
      <c r="A37" s="3">
        <v>36</v>
      </c>
      <c r="B37" s="3">
        <v>1</v>
      </c>
    </row>
    <row r="38" spans="1:2" x14ac:dyDescent="0.2">
      <c r="A38" s="3">
        <v>37</v>
      </c>
      <c r="B38" s="3">
        <v>1</v>
      </c>
    </row>
    <row r="39" spans="1:2" x14ac:dyDescent="0.2">
      <c r="A39" s="3">
        <v>38</v>
      </c>
      <c r="B39" s="3">
        <v>1</v>
      </c>
    </row>
    <row r="40" spans="1:2" x14ac:dyDescent="0.2">
      <c r="A40" s="3">
        <v>39</v>
      </c>
      <c r="B40" s="3">
        <v>1</v>
      </c>
    </row>
    <row r="41" spans="1:2" x14ac:dyDescent="0.2">
      <c r="A41" s="3">
        <v>40</v>
      </c>
      <c r="B41" s="3">
        <v>1</v>
      </c>
    </row>
    <row r="42" spans="1:2" x14ac:dyDescent="0.2">
      <c r="A42" s="3">
        <v>41</v>
      </c>
      <c r="B42" s="3">
        <v>1</v>
      </c>
    </row>
    <row r="43" spans="1:2" x14ac:dyDescent="0.2">
      <c r="A43" s="3">
        <v>42</v>
      </c>
      <c r="B43" s="3">
        <v>1</v>
      </c>
    </row>
    <row r="44" spans="1:2" x14ac:dyDescent="0.2">
      <c r="A44" s="3">
        <v>43</v>
      </c>
      <c r="B44" s="3">
        <v>1</v>
      </c>
    </row>
    <row r="45" spans="1:2" x14ac:dyDescent="0.2">
      <c r="A45" s="3">
        <v>44</v>
      </c>
      <c r="B45" s="3">
        <v>1</v>
      </c>
    </row>
    <row r="46" spans="1:2" x14ac:dyDescent="0.2">
      <c r="A46" s="3">
        <v>45</v>
      </c>
      <c r="B46" s="3">
        <v>1</v>
      </c>
    </row>
    <row r="47" spans="1:2" x14ac:dyDescent="0.2">
      <c r="A47" s="3">
        <v>46</v>
      </c>
      <c r="B47" s="3">
        <v>1</v>
      </c>
    </row>
    <row r="48" spans="1:2" x14ac:dyDescent="0.2">
      <c r="A48" s="3">
        <v>47</v>
      </c>
      <c r="B48" s="3">
        <v>1</v>
      </c>
    </row>
    <row r="49" spans="1:2" x14ac:dyDescent="0.2">
      <c r="A49" s="3">
        <v>48</v>
      </c>
      <c r="B49" s="3">
        <v>1</v>
      </c>
    </row>
    <row r="50" spans="1:2" x14ac:dyDescent="0.2">
      <c r="A50" s="3">
        <v>49</v>
      </c>
      <c r="B50" s="3">
        <v>1</v>
      </c>
    </row>
    <row r="51" spans="1:2" x14ac:dyDescent="0.2">
      <c r="A51" s="3">
        <v>50</v>
      </c>
      <c r="B51" s="3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90" zoomScaleNormal="90" workbookViewId="0">
      <selection activeCell="B24" activeCellId="1" sqref="E25:E26 B24"/>
    </sheetView>
  </sheetViews>
  <sheetFormatPr baseColWidth="10" defaultColWidth="9.140625" defaultRowHeight="12.75" x14ac:dyDescent="0.2"/>
  <cols>
    <col min="1" max="1" width="9.140625" style="3" customWidth="1"/>
    <col min="2" max="2" width="17.140625" customWidth="1"/>
    <col min="3" max="4" width="9.140625" style="69" customWidth="1"/>
    <col min="5" max="5" width="9.140625" style="70" customWidth="1"/>
    <col min="6" max="6" width="9.140625" customWidth="1"/>
    <col min="7" max="7" width="6.42578125" style="3" customWidth="1"/>
    <col min="8" max="8" width="17.42578125" customWidth="1"/>
    <col min="9" max="10" width="9.140625" style="69" customWidth="1"/>
    <col min="11" max="11" width="9.140625" style="70" customWidth="1"/>
    <col min="12" max="1025" width="9.140625" customWidth="1"/>
  </cols>
  <sheetData>
    <row r="1" spans="1:11" x14ac:dyDescent="0.2">
      <c r="B1" s="71"/>
      <c r="C1" s="72" t="s">
        <v>12</v>
      </c>
      <c r="D1" s="72" t="s">
        <v>40</v>
      </c>
      <c r="E1" s="73" t="s">
        <v>110</v>
      </c>
      <c r="F1" s="74"/>
      <c r="G1" s="74"/>
      <c r="H1" s="72"/>
      <c r="I1" s="72" t="s">
        <v>67</v>
      </c>
      <c r="J1" s="72" t="s">
        <v>87</v>
      </c>
      <c r="K1" s="73" t="s">
        <v>111</v>
      </c>
    </row>
    <row r="3" spans="1:11" x14ac:dyDescent="0.2">
      <c r="A3" s="74">
        <v>1</v>
      </c>
      <c r="B3" s="75" t="s">
        <v>112</v>
      </c>
      <c r="C3" s="74">
        <v>867</v>
      </c>
      <c r="D3" s="74">
        <v>867</v>
      </c>
      <c r="E3" s="76">
        <f t="shared" ref="E3:E20" si="0">C3+D3</f>
        <v>1734</v>
      </c>
      <c r="G3" s="74">
        <v>1</v>
      </c>
      <c r="H3" s="75" t="s">
        <v>113</v>
      </c>
      <c r="I3" s="74">
        <v>1584</v>
      </c>
      <c r="J3" s="74">
        <v>226</v>
      </c>
      <c r="K3" s="76">
        <f t="shared" ref="K3:K20" si="1">I3+J3</f>
        <v>1810</v>
      </c>
    </row>
    <row r="4" spans="1:11" x14ac:dyDescent="0.2">
      <c r="A4" s="74">
        <v>2</v>
      </c>
      <c r="B4" s="75" t="s">
        <v>114</v>
      </c>
      <c r="C4" s="74">
        <v>1034</v>
      </c>
      <c r="D4" s="74">
        <v>604</v>
      </c>
      <c r="E4" s="76">
        <f t="shared" si="0"/>
        <v>1638</v>
      </c>
      <c r="G4" s="74">
        <v>2</v>
      </c>
      <c r="H4" s="75" t="s">
        <v>112</v>
      </c>
      <c r="I4" s="74">
        <v>848</v>
      </c>
      <c r="J4" s="74">
        <v>714</v>
      </c>
      <c r="K4" s="76">
        <f t="shared" si="1"/>
        <v>1562</v>
      </c>
    </row>
    <row r="5" spans="1:11" x14ac:dyDescent="0.2">
      <c r="A5" s="74">
        <v>3</v>
      </c>
      <c r="B5" s="75" t="s">
        <v>115</v>
      </c>
      <c r="C5" s="74">
        <v>654</v>
      </c>
      <c r="D5" s="74">
        <v>961</v>
      </c>
      <c r="E5" s="76">
        <f t="shared" si="0"/>
        <v>1615</v>
      </c>
      <c r="G5" s="74">
        <v>3</v>
      </c>
      <c r="H5" s="75" t="s">
        <v>116</v>
      </c>
      <c r="I5" s="74">
        <v>770</v>
      </c>
      <c r="J5" s="74">
        <v>594</v>
      </c>
      <c r="K5" s="76">
        <f t="shared" si="1"/>
        <v>1364</v>
      </c>
    </row>
    <row r="6" spans="1:11" x14ac:dyDescent="0.2">
      <c r="A6" s="69">
        <v>4</v>
      </c>
      <c r="B6" s="77" t="s">
        <v>117</v>
      </c>
      <c r="C6" s="69">
        <v>1179</v>
      </c>
      <c r="D6" s="69">
        <v>20</v>
      </c>
      <c r="E6" s="70">
        <f t="shared" si="0"/>
        <v>1199</v>
      </c>
      <c r="G6" s="69">
        <v>4</v>
      </c>
      <c r="H6" t="s">
        <v>114</v>
      </c>
      <c r="I6" s="69">
        <v>951</v>
      </c>
      <c r="J6" s="69">
        <v>407</v>
      </c>
      <c r="K6" s="70">
        <f t="shared" si="1"/>
        <v>1358</v>
      </c>
    </row>
    <row r="7" spans="1:11" x14ac:dyDescent="0.2">
      <c r="A7" s="69">
        <v>5</v>
      </c>
      <c r="B7" s="77" t="s">
        <v>118</v>
      </c>
      <c r="C7" s="69">
        <v>351</v>
      </c>
      <c r="D7" s="69">
        <v>660</v>
      </c>
      <c r="E7" s="70">
        <f t="shared" si="0"/>
        <v>1011</v>
      </c>
      <c r="G7" s="69">
        <v>5</v>
      </c>
      <c r="H7" t="s">
        <v>119</v>
      </c>
      <c r="I7" s="69">
        <v>411</v>
      </c>
      <c r="J7" s="69">
        <v>657</v>
      </c>
      <c r="K7" s="70">
        <f t="shared" si="1"/>
        <v>1068</v>
      </c>
    </row>
    <row r="8" spans="1:11" x14ac:dyDescent="0.2">
      <c r="A8" s="69">
        <v>6</v>
      </c>
      <c r="B8" s="77" t="s">
        <v>120</v>
      </c>
      <c r="C8" s="69">
        <v>211</v>
      </c>
      <c r="D8" s="69">
        <v>558</v>
      </c>
      <c r="E8" s="70">
        <f t="shared" si="0"/>
        <v>769</v>
      </c>
      <c r="G8" s="69">
        <v>6</v>
      </c>
      <c r="H8" t="s">
        <v>118</v>
      </c>
      <c r="I8" s="69">
        <v>121</v>
      </c>
      <c r="J8" s="69">
        <v>911</v>
      </c>
      <c r="K8" s="70">
        <f t="shared" si="1"/>
        <v>1032</v>
      </c>
    </row>
    <row r="9" spans="1:11" x14ac:dyDescent="0.2">
      <c r="A9" s="69">
        <v>7</v>
      </c>
      <c r="B9" s="77" t="s">
        <v>121</v>
      </c>
      <c r="C9" s="69">
        <v>45</v>
      </c>
      <c r="D9" s="69">
        <v>588</v>
      </c>
      <c r="E9" s="70">
        <f t="shared" si="0"/>
        <v>633</v>
      </c>
      <c r="G9" s="69">
        <v>7</v>
      </c>
      <c r="H9" t="s">
        <v>121</v>
      </c>
      <c r="I9" s="69">
        <v>199</v>
      </c>
      <c r="J9" s="69">
        <v>765</v>
      </c>
      <c r="K9" s="70">
        <f t="shared" si="1"/>
        <v>964</v>
      </c>
    </row>
    <row r="10" spans="1:11" x14ac:dyDescent="0.2">
      <c r="A10" s="69">
        <v>8</v>
      </c>
      <c r="B10" s="77" t="s">
        <v>113</v>
      </c>
      <c r="C10" s="69">
        <v>0</v>
      </c>
      <c r="D10" s="69">
        <v>580</v>
      </c>
      <c r="E10" s="70">
        <f t="shared" si="0"/>
        <v>580</v>
      </c>
      <c r="G10" s="69">
        <v>8</v>
      </c>
      <c r="H10" t="s">
        <v>115</v>
      </c>
      <c r="I10" s="69">
        <v>187</v>
      </c>
      <c r="J10" s="69">
        <v>724</v>
      </c>
      <c r="K10" s="70">
        <f t="shared" si="1"/>
        <v>911</v>
      </c>
    </row>
    <row r="11" spans="1:11" x14ac:dyDescent="0.2">
      <c r="A11" s="69">
        <v>9</v>
      </c>
      <c r="B11" s="77" t="s">
        <v>119</v>
      </c>
      <c r="C11" s="69">
        <v>311</v>
      </c>
      <c r="D11" s="69">
        <v>90</v>
      </c>
      <c r="E11" s="70">
        <f t="shared" si="0"/>
        <v>401</v>
      </c>
      <c r="G11" s="69">
        <v>9</v>
      </c>
      <c r="H11" t="s">
        <v>122</v>
      </c>
      <c r="I11" s="69">
        <v>37</v>
      </c>
      <c r="J11" s="69">
        <v>369</v>
      </c>
      <c r="K11" s="70">
        <f t="shared" si="1"/>
        <v>406</v>
      </c>
    </row>
    <row r="12" spans="1:11" x14ac:dyDescent="0.2">
      <c r="A12" s="69">
        <v>10</v>
      </c>
      <c r="B12" s="77" t="s">
        <v>123</v>
      </c>
      <c r="C12" s="69">
        <v>243</v>
      </c>
      <c r="D12" s="69">
        <v>0</v>
      </c>
      <c r="E12" s="70">
        <f t="shared" si="0"/>
        <v>243</v>
      </c>
      <c r="G12" s="69">
        <v>10</v>
      </c>
      <c r="H12" t="s">
        <v>117</v>
      </c>
      <c r="I12" s="69">
        <v>1</v>
      </c>
      <c r="J12" s="69">
        <v>294</v>
      </c>
      <c r="K12" s="70">
        <f t="shared" si="1"/>
        <v>295</v>
      </c>
    </row>
    <row r="13" spans="1:11" x14ac:dyDescent="0.2">
      <c r="A13" s="69">
        <v>11</v>
      </c>
      <c r="B13" s="77" t="s">
        <v>124</v>
      </c>
      <c r="C13" s="69">
        <v>0</v>
      </c>
      <c r="D13" s="69">
        <v>186</v>
      </c>
      <c r="E13" s="70">
        <f t="shared" si="0"/>
        <v>186</v>
      </c>
      <c r="G13" s="69">
        <v>11</v>
      </c>
      <c r="H13" t="s">
        <v>123</v>
      </c>
      <c r="I13" s="69">
        <v>206</v>
      </c>
      <c r="J13" s="69">
        <v>4</v>
      </c>
      <c r="K13" s="70">
        <f t="shared" si="1"/>
        <v>210</v>
      </c>
    </row>
    <row r="14" spans="1:11" x14ac:dyDescent="0.2">
      <c r="A14" s="69">
        <v>12</v>
      </c>
      <c r="B14" s="77" t="s">
        <v>125</v>
      </c>
      <c r="C14" s="69">
        <v>85</v>
      </c>
      <c r="D14" s="69">
        <v>0</v>
      </c>
      <c r="E14" s="70">
        <f t="shared" si="0"/>
        <v>85</v>
      </c>
      <c r="G14" s="69">
        <v>12</v>
      </c>
      <c r="H14" t="s">
        <v>126</v>
      </c>
      <c r="I14" s="69">
        <v>0</v>
      </c>
      <c r="J14" s="69">
        <v>151</v>
      </c>
      <c r="K14" s="70">
        <f t="shared" si="1"/>
        <v>151</v>
      </c>
    </row>
    <row r="15" spans="1:11" x14ac:dyDescent="0.2">
      <c r="A15" s="69">
        <v>13</v>
      </c>
      <c r="B15" s="77" t="s">
        <v>127</v>
      </c>
      <c r="C15" s="69">
        <v>0</v>
      </c>
      <c r="D15" s="69">
        <v>55</v>
      </c>
      <c r="E15" s="70">
        <f t="shared" si="0"/>
        <v>55</v>
      </c>
      <c r="G15" s="69">
        <v>13</v>
      </c>
      <c r="H15" t="s">
        <v>120</v>
      </c>
      <c r="I15" s="69">
        <v>101</v>
      </c>
      <c r="J15" s="69">
        <v>25</v>
      </c>
      <c r="K15" s="70">
        <f t="shared" si="1"/>
        <v>126</v>
      </c>
    </row>
    <row r="16" spans="1:11" x14ac:dyDescent="0.2">
      <c r="A16" s="69">
        <v>14</v>
      </c>
      <c r="B16" s="77" t="s">
        <v>128</v>
      </c>
      <c r="C16" s="69">
        <v>34</v>
      </c>
      <c r="D16" s="69">
        <v>16</v>
      </c>
      <c r="E16" s="70">
        <f t="shared" si="0"/>
        <v>50</v>
      </c>
      <c r="G16" s="69">
        <v>14</v>
      </c>
      <c r="H16" t="s">
        <v>127</v>
      </c>
      <c r="I16" s="69">
        <v>0</v>
      </c>
      <c r="J16" s="69">
        <v>78</v>
      </c>
      <c r="K16" s="70">
        <f t="shared" si="1"/>
        <v>78</v>
      </c>
    </row>
    <row r="17" spans="1:11" x14ac:dyDescent="0.2">
      <c r="A17" s="69">
        <v>15</v>
      </c>
      <c r="B17" s="77" t="s">
        <v>129</v>
      </c>
      <c r="C17" s="69">
        <v>41</v>
      </c>
      <c r="D17" s="69">
        <v>0</v>
      </c>
      <c r="E17" s="70">
        <f t="shared" si="0"/>
        <v>41</v>
      </c>
      <c r="G17" s="69">
        <v>15</v>
      </c>
      <c r="H17" t="s">
        <v>130</v>
      </c>
      <c r="I17" s="69">
        <v>64</v>
      </c>
      <c r="J17" s="69">
        <v>2</v>
      </c>
      <c r="K17" s="70">
        <f t="shared" si="1"/>
        <v>66</v>
      </c>
    </row>
    <row r="18" spans="1:11" x14ac:dyDescent="0.2">
      <c r="A18" s="69">
        <v>16</v>
      </c>
      <c r="B18" s="77" t="s">
        <v>130</v>
      </c>
      <c r="C18" s="69">
        <v>22</v>
      </c>
      <c r="D18" s="69">
        <v>11</v>
      </c>
      <c r="E18" s="70">
        <f t="shared" si="0"/>
        <v>33</v>
      </c>
      <c r="G18" s="69">
        <v>16</v>
      </c>
      <c r="H18" s="77" t="s">
        <v>124</v>
      </c>
      <c r="I18" s="69">
        <v>0</v>
      </c>
      <c r="J18" s="69">
        <v>43</v>
      </c>
      <c r="K18" s="70">
        <f t="shared" si="1"/>
        <v>43</v>
      </c>
    </row>
    <row r="19" spans="1:11" x14ac:dyDescent="0.2">
      <c r="A19" s="69">
        <v>17</v>
      </c>
      <c r="B19" s="77" t="s">
        <v>126</v>
      </c>
      <c r="C19" s="69">
        <v>0</v>
      </c>
      <c r="D19" s="69">
        <v>18</v>
      </c>
      <c r="E19" s="70">
        <f t="shared" si="0"/>
        <v>18</v>
      </c>
      <c r="G19" s="69">
        <v>17</v>
      </c>
      <c r="H19" t="s">
        <v>128</v>
      </c>
      <c r="I19" s="69">
        <v>1</v>
      </c>
      <c r="J19" s="69">
        <v>2</v>
      </c>
      <c r="K19" s="70">
        <f t="shared" si="1"/>
        <v>3</v>
      </c>
    </row>
    <row r="20" spans="1:11" x14ac:dyDescent="0.2">
      <c r="A20" s="69">
        <v>18</v>
      </c>
      <c r="B20" s="77" t="s">
        <v>131</v>
      </c>
      <c r="C20" s="69">
        <v>9</v>
      </c>
      <c r="D20" s="69">
        <v>0</v>
      </c>
      <c r="E20" s="70">
        <f t="shared" si="0"/>
        <v>9</v>
      </c>
      <c r="G20" s="69">
        <v>18</v>
      </c>
      <c r="H20" t="s">
        <v>131</v>
      </c>
      <c r="I20" s="69">
        <v>3</v>
      </c>
      <c r="J20" s="69">
        <v>0</v>
      </c>
      <c r="K20" s="70">
        <f t="shared" si="1"/>
        <v>3</v>
      </c>
    </row>
  </sheetData>
  <pageMargins left="0.7" right="0.7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zoomScale="90" zoomScaleNormal="90" workbookViewId="0">
      <selection activeCell="M12" sqref="M12"/>
    </sheetView>
  </sheetViews>
  <sheetFormatPr baseColWidth="10" defaultColWidth="9.140625" defaultRowHeight="12.75" x14ac:dyDescent="0.2"/>
  <cols>
    <col min="1" max="1" width="8" style="2" customWidth="1"/>
    <col min="2" max="2" width="16.85546875" customWidth="1"/>
    <col min="3" max="3" width="8.28515625" style="3" customWidth="1"/>
    <col min="4" max="4" width="7.7109375" style="3" customWidth="1"/>
    <col min="5" max="5" width="8.42578125" style="3" customWidth="1"/>
    <col min="6" max="6" width="11.42578125" style="3" customWidth="1"/>
    <col min="7" max="7" width="8.42578125" style="3" customWidth="1"/>
    <col min="8" max="8" width="8.7109375" style="3" customWidth="1"/>
    <col min="9" max="9" width="5.28515625" style="3" customWidth="1"/>
    <col min="10" max="10" width="8.85546875" customWidth="1"/>
    <col min="11" max="11" width="7.28515625" customWidth="1"/>
    <col min="12" max="12" width="20" customWidth="1"/>
    <col min="13" max="13" width="6.85546875" customWidth="1"/>
    <col min="14" max="15" width="4.42578125" style="3" customWidth="1"/>
    <col min="16" max="16" width="5" style="3" customWidth="1"/>
    <col min="17" max="17" width="6.7109375" style="76" customWidth="1"/>
    <col min="18" max="18" width="7.5703125" customWidth="1"/>
    <col min="19" max="19" width="9.7109375" customWidth="1"/>
    <col min="20" max="1025" width="10.7109375" customWidth="1"/>
  </cols>
  <sheetData>
    <row r="1" spans="1:24" ht="15.75" x14ac:dyDescent="0.25">
      <c r="K1" s="78" t="s">
        <v>132</v>
      </c>
    </row>
    <row r="2" spans="1:24" x14ac:dyDescent="0.2">
      <c r="K2" s="75"/>
    </row>
    <row r="3" spans="1:24" x14ac:dyDescent="0.2">
      <c r="A3" s="79" t="s">
        <v>133</v>
      </c>
      <c r="C3" s="70" t="s">
        <v>134</v>
      </c>
      <c r="D3" s="70" t="s">
        <v>135</v>
      </c>
      <c r="E3" s="70" t="s">
        <v>135</v>
      </c>
      <c r="F3" s="70" t="s">
        <v>136</v>
      </c>
      <c r="G3" s="70" t="s">
        <v>137</v>
      </c>
      <c r="K3" s="80" t="s">
        <v>138</v>
      </c>
      <c r="M3" s="3"/>
      <c r="R3" s="70"/>
      <c r="T3" s="70"/>
      <c r="U3" s="70"/>
      <c r="V3" s="70"/>
      <c r="W3" s="3"/>
      <c r="X3" s="3"/>
    </row>
    <row r="4" spans="1:24" x14ac:dyDescent="0.2">
      <c r="C4" s="70" t="s">
        <v>139</v>
      </c>
      <c r="D4" s="70" t="s">
        <v>139</v>
      </c>
      <c r="E4" s="70" t="s">
        <v>140</v>
      </c>
      <c r="F4" s="70" t="s">
        <v>141</v>
      </c>
      <c r="G4" s="70" t="s">
        <v>140</v>
      </c>
      <c r="H4" s="76" t="s">
        <v>142</v>
      </c>
      <c r="K4" s="2"/>
      <c r="M4" s="3"/>
      <c r="R4" s="70"/>
      <c r="T4" s="70"/>
      <c r="U4" s="70"/>
      <c r="V4" s="70"/>
      <c r="W4" s="76"/>
      <c r="X4" s="3"/>
    </row>
    <row r="5" spans="1:24" x14ac:dyDescent="0.2">
      <c r="C5" s="70" t="s">
        <v>143</v>
      </c>
      <c r="D5" s="70" t="s">
        <v>143</v>
      </c>
      <c r="E5" s="70" t="s">
        <v>143</v>
      </c>
      <c r="F5" s="70" t="s">
        <v>143</v>
      </c>
      <c r="G5" s="70" t="s">
        <v>143</v>
      </c>
      <c r="H5" s="70" t="s">
        <v>143</v>
      </c>
      <c r="K5" s="2"/>
      <c r="M5" s="70" t="s">
        <v>87</v>
      </c>
      <c r="O5" s="70" t="s">
        <v>67</v>
      </c>
      <c r="Q5" s="76" t="s">
        <v>142</v>
      </c>
      <c r="R5" s="70" t="s">
        <v>144</v>
      </c>
      <c r="T5" s="70"/>
      <c r="U5" s="70"/>
      <c r="V5" s="70"/>
      <c r="W5" s="70"/>
      <c r="X5" s="3"/>
    </row>
    <row r="6" spans="1:24" x14ac:dyDescent="0.2">
      <c r="A6" s="69">
        <v>1</v>
      </c>
      <c r="B6" t="s">
        <v>145</v>
      </c>
      <c r="C6" s="3">
        <v>12</v>
      </c>
      <c r="D6" s="3">
        <v>12</v>
      </c>
      <c r="F6" s="3">
        <v>10</v>
      </c>
      <c r="G6" s="3">
        <v>12</v>
      </c>
      <c r="H6" s="3">
        <f>SUM(G6+D6+C6)</f>
        <v>36</v>
      </c>
      <c r="I6" s="3">
        <v>3</v>
      </c>
      <c r="K6" s="74">
        <v>1</v>
      </c>
      <c r="L6" s="75" t="s">
        <v>146</v>
      </c>
      <c r="M6" s="3">
        <v>22</v>
      </c>
      <c r="N6" s="3">
        <v>3</v>
      </c>
      <c r="O6" s="3">
        <v>32</v>
      </c>
      <c r="P6" s="3">
        <v>3</v>
      </c>
      <c r="Q6" s="76">
        <f t="shared" ref="Q6:Q14" si="0">SUM(M6+O6)</f>
        <v>54</v>
      </c>
      <c r="R6" s="3">
        <f t="shared" ref="R6:R14" si="1">SUM(N6+P6)</f>
        <v>6</v>
      </c>
      <c r="T6" s="3"/>
      <c r="U6" s="3"/>
      <c r="V6" s="3"/>
      <c r="W6" s="3"/>
      <c r="X6" s="3"/>
    </row>
    <row r="7" spans="1:24" x14ac:dyDescent="0.2">
      <c r="A7" s="69">
        <v>2</v>
      </c>
      <c r="B7" t="s">
        <v>147</v>
      </c>
      <c r="C7" s="3">
        <v>10</v>
      </c>
      <c r="D7" s="3">
        <v>10</v>
      </c>
      <c r="E7" s="3">
        <v>10</v>
      </c>
      <c r="F7" s="3">
        <v>12</v>
      </c>
      <c r="G7" s="3">
        <v>10</v>
      </c>
      <c r="H7" s="3">
        <f>SUM(F7+E7+G7)</f>
        <v>32</v>
      </c>
      <c r="I7" s="3">
        <v>3</v>
      </c>
      <c r="K7" s="74">
        <v>2</v>
      </c>
      <c r="L7" s="75" t="s">
        <v>148</v>
      </c>
      <c r="M7" s="3">
        <v>28</v>
      </c>
      <c r="N7" s="3">
        <v>3</v>
      </c>
      <c r="O7" s="3">
        <v>16</v>
      </c>
      <c r="P7" s="3">
        <v>2</v>
      </c>
      <c r="Q7" s="76">
        <f t="shared" si="0"/>
        <v>44</v>
      </c>
      <c r="R7" s="3">
        <f t="shared" si="1"/>
        <v>5</v>
      </c>
      <c r="T7" s="3"/>
      <c r="U7" s="3"/>
      <c r="V7" s="3"/>
      <c r="W7" s="3"/>
      <c r="X7" s="3"/>
    </row>
    <row r="8" spans="1:24" x14ac:dyDescent="0.2">
      <c r="A8" s="69">
        <v>3</v>
      </c>
      <c r="B8" t="s">
        <v>148</v>
      </c>
      <c r="C8" s="3">
        <v>8</v>
      </c>
      <c r="D8" s="3">
        <v>5</v>
      </c>
      <c r="E8" s="3">
        <v>12</v>
      </c>
      <c r="F8" s="3">
        <v>8</v>
      </c>
      <c r="G8" s="3">
        <v>8</v>
      </c>
      <c r="H8" s="3">
        <f>SUM(E8+F8+G8)</f>
        <v>28</v>
      </c>
      <c r="I8" s="3">
        <v>3</v>
      </c>
      <c r="K8" s="74">
        <v>3</v>
      </c>
      <c r="L8" s="75" t="s">
        <v>145</v>
      </c>
      <c r="M8" s="3">
        <v>36</v>
      </c>
      <c r="N8" s="3">
        <v>3</v>
      </c>
      <c r="O8" s="3">
        <v>0</v>
      </c>
      <c r="P8" s="3">
        <v>0</v>
      </c>
      <c r="Q8" s="76">
        <f t="shared" si="0"/>
        <v>36</v>
      </c>
      <c r="R8" s="3">
        <f t="shared" si="1"/>
        <v>3</v>
      </c>
      <c r="T8" s="3"/>
      <c r="U8" s="3"/>
      <c r="V8" s="3"/>
      <c r="W8" s="3"/>
      <c r="X8" s="3"/>
    </row>
    <row r="9" spans="1:24" x14ac:dyDescent="0.2">
      <c r="A9" s="69">
        <v>4</v>
      </c>
      <c r="B9" t="s">
        <v>146</v>
      </c>
      <c r="C9" s="3">
        <v>7</v>
      </c>
      <c r="D9" s="3">
        <v>8</v>
      </c>
      <c r="E9" s="3">
        <v>0</v>
      </c>
      <c r="F9" s="3">
        <v>7</v>
      </c>
      <c r="G9" s="3">
        <v>7</v>
      </c>
      <c r="H9" s="3">
        <f>SUM(D9+C9+F9)</f>
        <v>22</v>
      </c>
      <c r="I9" s="3">
        <v>3</v>
      </c>
      <c r="K9" s="74">
        <v>4</v>
      </c>
      <c r="L9" s="75" t="s">
        <v>149</v>
      </c>
      <c r="M9" s="3">
        <v>0</v>
      </c>
      <c r="N9" s="3">
        <v>0</v>
      </c>
      <c r="O9" s="3">
        <v>36</v>
      </c>
      <c r="P9" s="3">
        <v>3</v>
      </c>
      <c r="Q9" s="76">
        <f t="shared" si="0"/>
        <v>36</v>
      </c>
      <c r="R9" s="3">
        <f t="shared" si="1"/>
        <v>3</v>
      </c>
      <c r="T9" s="3"/>
      <c r="U9" s="3"/>
      <c r="V9" s="3"/>
      <c r="W9" s="3"/>
      <c r="X9" s="3"/>
    </row>
    <row r="10" spans="1:24" x14ac:dyDescent="0.2">
      <c r="A10" s="69">
        <v>5</v>
      </c>
      <c r="B10" t="s">
        <v>150</v>
      </c>
      <c r="D10" s="3">
        <v>7</v>
      </c>
      <c r="G10" s="3">
        <v>6</v>
      </c>
      <c r="H10" s="3">
        <f>SUM(D10+G10)</f>
        <v>13</v>
      </c>
      <c r="I10" s="3">
        <v>2</v>
      </c>
      <c r="K10" s="74">
        <v>5</v>
      </c>
      <c r="L10" s="75" t="s">
        <v>147</v>
      </c>
      <c r="M10" s="3">
        <v>32</v>
      </c>
      <c r="N10" s="3">
        <v>3</v>
      </c>
      <c r="O10" s="3">
        <v>0</v>
      </c>
      <c r="P10" s="3">
        <v>0</v>
      </c>
      <c r="Q10" s="76">
        <f t="shared" si="0"/>
        <v>32</v>
      </c>
      <c r="R10" s="3">
        <f t="shared" si="1"/>
        <v>3</v>
      </c>
      <c r="T10" s="3"/>
      <c r="U10" s="3"/>
      <c r="V10" s="3"/>
      <c r="W10" s="3"/>
      <c r="X10" s="3"/>
    </row>
    <row r="11" spans="1:24" x14ac:dyDescent="0.2">
      <c r="A11" s="69">
        <v>6</v>
      </c>
      <c r="B11" t="s">
        <v>151</v>
      </c>
      <c r="C11" s="3">
        <v>5</v>
      </c>
      <c r="F11" s="3">
        <v>6</v>
      </c>
      <c r="H11" s="3">
        <f>SUM(C11+F11+G11)</f>
        <v>11</v>
      </c>
      <c r="I11" s="3">
        <v>2</v>
      </c>
      <c r="K11" s="74">
        <v>6</v>
      </c>
      <c r="L11" s="75" t="s">
        <v>152</v>
      </c>
      <c r="M11" s="3">
        <v>6</v>
      </c>
      <c r="N11" s="3">
        <v>1</v>
      </c>
      <c r="O11" s="3">
        <v>24</v>
      </c>
      <c r="P11" s="3">
        <v>3</v>
      </c>
      <c r="Q11" s="76">
        <f t="shared" si="0"/>
        <v>30</v>
      </c>
      <c r="R11" s="3">
        <f t="shared" si="1"/>
        <v>4</v>
      </c>
      <c r="T11" s="3"/>
      <c r="U11" s="3"/>
      <c r="V11" s="3"/>
      <c r="W11" s="3"/>
      <c r="X11" s="3"/>
    </row>
    <row r="12" spans="1:24" x14ac:dyDescent="0.2">
      <c r="A12" s="69">
        <v>7</v>
      </c>
      <c r="B12" t="s">
        <v>152</v>
      </c>
      <c r="C12" s="3">
        <v>6</v>
      </c>
      <c r="H12" s="3">
        <v>6</v>
      </c>
      <c r="I12" s="3">
        <v>1</v>
      </c>
      <c r="K12" s="74">
        <v>7</v>
      </c>
      <c r="L12" s="75" t="s">
        <v>150</v>
      </c>
      <c r="M12" s="3">
        <v>13</v>
      </c>
      <c r="N12" s="3">
        <v>2</v>
      </c>
      <c r="O12" s="3">
        <v>0</v>
      </c>
      <c r="P12" s="3">
        <v>0</v>
      </c>
      <c r="Q12" s="76">
        <f t="shared" si="0"/>
        <v>13</v>
      </c>
      <c r="R12" s="3">
        <f t="shared" si="1"/>
        <v>2</v>
      </c>
      <c r="T12" s="3"/>
      <c r="U12" s="3"/>
      <c r="V12" s="3"/>
      <c r="W12" s="3"/>
      <c r="X12" s="3"/>
    </row>
    <row r="13" spans="1:24" x14ac:dyDescent="0.2">
      <c r="A13" s="69">
        <v>8</v>
      </c>
      <c r="B13" t="s">
        <v>153</v>
      </c>
      <c r="D13" s="3">
        <v>6</v>
      </c>
      <c r="H13" s="3">
        <v>6</v>
      </c>
      <c r="I13" s="3">
        <v>1</v>
      </c>
      <c r="K13" s="74">
        <v>8</v>
      </c>
      <c r="L13" s="75" t="s">
        <v>151</v>
      </c>
      <c r="M13" s="3">
        <v>11</v>
      </c>
      <c r="N13" s="3">
        <v>2</v>
      </c>
      <c r="O13" s="3">
        <v>0</v>
      </c>
      <c r="P13" s="3">
        <v>0</v>
      </c>
      <c r="Q13" s="76">
        <f t="shared" si="0"/>
        <v>11</v>
      </c>
      <c r="R13" s="3">
        <f t="shared" si="1"/>
        <v>2</v>
      </c>
      <c r="T13" s="3"/>
      <c r="U13" s="3"/>
      <c r="V13" s="3"/>
      <c r="W13" s="3"/>
      <c r="X13" s="3"/>
    </row>
    <row r="14" spans="1:24" x14ac:dyDescent="0.2">
      <c r="K14" s="74">
        <v>9</v>
      </c>
      <c r="L14" s="75" t="s">
        <v>153</v>
      </c>
      <c r="M14" s="3">
        <v>6</v>
      </c>
      <c r="N14" s="3">
        <v>1</v>
      </c>
      <c r="O14" s="3">
        <v>0</v>
      </c>
      <c r="P14" s="3">
        <v>0</v>
      </c>
      <c r="Q14" s="76">
        <f t="shared" si="0"/>
        <v>6</v>
      </c>
      <c r="R14" s="3">
        <f t="shared" si="1"/>
        <v>1</v>
      </c>
      <c r="T14" s="3"/>
      <c r="U14" s="3"/>
      <c r="V14" s="3"/>
      <c r="W14" s="3"/>
      <c r="X14" s="3"/>
    </row>
    <row r="15" spans="1:24" x14ac:dyDescent="0.2">
      <c r="A15" s="79" t="s">
        <v>154</v>
      </c>
      <c r="C15" s="70" t="s">
        <v>134</v>
      </c>
      <c r="D15" s="70" t="s">
        <v>135</v>
      </c>
      <c r="E15" s="70" t="s">
        <v>135</v>
      </c>
      <c r="F15" s="70" t="s">
        <v>136</v>
      </c>
      <c r="G15" s="70" t="s">
        <v>137</v>
      </c>
      <c r="M15" s="3"/>
      <c r="Q15" s="81"/>
      <c r="T15" s="3"/>
      <c r="U15" s="3"/>
      <c r="V15" s="3"/>
      <c r="W15" s="3"/>
      <c r="X15" s="3"/>
    </row>
    <row r="16" spans="1:24" x14ac:dyDescent="0.2">
      <c r="C16" s="70" t="s">
        <v>139</v>
      </c>
      <c r="D16" s="70" t="s">
        <v>139</v>
      </c>
      <c r="E16" s="70" t="s">
        <v>140</v>
      </c>
      <c r="F16" s="70" t="s">
        <v>155</v>
      </c>
      <c r="G16" s="70" t="s">
        <v>140</v>
      </c>
      <c r="H16" s="76" t="s">
        <v>142</v>
      </c>
      <c r="S16" s="3"/>
      <c r="T16" s="3"/>
      <c r="U16" s="3"/>
      <c r="V16" s="3"/>
      <c r="W16" s="3"/>
      <c r="X16" s="3"/>
    </row>
    <row r="17" spans="1:24" x14ac:dyDescent="0.2">
      <c r="C17" s="70" t="s">
        <v>143</v>
      </c>
      <c r="D17" s="70" t="s">
        <v>143</v>
      </c>
      <c r="E17" s="70" t="s">
        <v>143</v>
      </c>
      <c r="F17" s="70" t="s">
        <v>143</v>
      </c>
      <c r="G17" s="70" t="s">
        <v>143</v>
      </c>
      <c r="H17" s="70" t="s">
        <v>143</v>
      </c>
      <c r="S17" s="3"/>
      <c r="T17" s="3"/>
      <c r="U17" s="3"/>
      <c r="V17" s="3"/>
      <c r="W17" s="3"/>
      <c r="X17" s="3"/>
    </row>
    <row r="18" spans="1:24" x14ac:dyDescent="0.2">
      <c r="A18" s="3">
        <v>1</v>
      </c>
      <c r="B18" t="s">
        <v>149</v>
      </c>
      <c r="C18" s="3">
        <v>12</v>
      </c>
      <c r="D18" s="3">
        <v>12</v>
      </c>
      <c r="G18" s="3">
        <v>12</v>
      </c>
      <c r="H18" s="3">
        <f>SUM(C18:G18)</f>
        <v>36</v>
      </c>
      <c r="I18" s="3">
        <v>3</v>
      </c>
      <c r="K18" s="81" t="s">
        <v>156</v>
      </c>
      <c r="L18" s="3"/>
      <c r="R18" s="3"/>
    </row>
    <row r="19" spans="1:24" x14ac:dyDescent="0.2">
      <c r="A19" s="3">
        <v>2</v>
      </c>
      <c r="B19" t="s">
        <v>146</v>
      </c>
      <c r="C19" s="3">
        <v>10</v>
      </c>
      <c r="E19" s="3">
        <v>12</v>
      </c>
      <c r="G19" s="3">
        <v>10</v>
      </c>
      <c r="H19" s="3">
        <f>SUM(C19:G19)</f>
        <v>32</v>
      </c>
      <c r="I19" s="3">
        <v>3</v>
      </c>
      <c r="L19" s="3"/>
      <c r="R19" s="3"/>
    </row>
    <row r="20" spans="1:24" x14ac:dyDescent="0.2">
      <c r="A20" s="3">
        <v>3</v>
      </c>
      <c r="B20" t="s">
        <v>152</v>
      </c>
      <c r="C20" s="3">
        <v>6</v>
      </c>
      <c r="E20" s="3">
        <v>10</v>
      </c>
      <c r="G20" s="3">
        <v>8</v>
      </c>
      <c r="H20" s="3">
        <f>SUM(C20:G20)</f>
        <v>24</v>
      </c>
      <c r="I20" s="3">
        <v>3</v>
      </c>
      <c r="M20" s="70" t="s">
        <v>40</v>
      </c>
      <c r="N20" s="70"/>
      <c r="O20" s="70" t="s">
        <v>12</v>
      </c>
      <c r="P20" s="70"/>
      <c r="Q20" s="76" t="s">
        <v>142</v>
      </c>
      <c r="R20" s="70" t="s">
        <v>144</v>
      </c>
    </row>
    <row r="21" spans="1:24" x14ac:dyDescent="0.2">
      <c r="A21" s="3">
        <v>4</v>
      </c>
      <c r="B21" t="s">
        <v>148</v>
      </c>
      <c r="C21" s="3">
        <v>6</v>
      </c>
      <c r="D21" s="3">
        <v>10</v>
      </c>
      <c r="H21" s="3">
        <f>SUM(C21:G21)</f>
        <v>16</v>
      </c>
      <c r="I21" s="3">
        <v>2</v>
      </c>
      <c r="K21" s="74">
        <v>1</v>
      </c>
      <c r="L21" s="75" t="s">
        <v>148</v>
      </c>
      <c r="M21" s="3">
        <v>36</v>
      </c>
      <c r="N21" s="3">
        <v>3</v>
      </c>
      <c r="O21" s="3">
        <v>29</v>
      </c>
      <c r="P21" s="3">
        <v>3</v>
      </c>
      <c r="Q21" s="76">
        <f t="shared" ref="Q21:R27" si="2">SUM(M21+O21)</f>
        <v>65</v>
      </c>
      <c r="R21" s="3">
        <f t="shared" si="2"/>
        <v>6</v>
      </c>
    </row>
    <row r="22" spans="1:24" x14ac:dyDescent="0.2">
      <c r="K22" s="74">
        <v>2</v>
      </c>
      <c r="L22" s="75" t="s">
        <v>146</v>
      </c>
      <c r="M22" s="3">
        <v>30</v>
      </c>
      <c r="N22" s="3">
        <v>3</v>
      </c>
      <c r="O22" s="3">
        <v>30</v>
      </c>
      <c r="P22" s="3">
        <v>3</v>
      </c>
      <c r="Q22" s="76">
        <f t="shared" si="2"/>
        <v>60</v>
      </c>
      <c r="R22" s="3">
        <f t="shared" si="2"/>
        <v>6</v>
      </c>
    </row>
    <row r="23" spans="1:24" x14ac:dyDescent="0.2">
      <c r="K23" s="74">
        <v>3</v>
      </c>
      <c r="L23" s="75" t="s">
        <v>157</v>
      </c>
      <c r="M23" s="3">
        <v>0</v>
      </c>
      <c r="N23" s="3">
        <v>0</v>
      </c>
      <c r="O23" s="3">
        <v>36</v>
      </c>
      <c r="P23" s="3">
        <v>3</v>
      </c>
      <c r="Q23" s="76">
        <f t="shared" si="2"/>
        <v>36</v>
      </c>
      <c r="R23" s="3">
        <f t="shared" si="2"/>
        <v>3</v>
      </c>
    </row>
    <row r="24" spans="1:24" x14ac:dyDescent="0.2">
      <c r="A24" s="79" t="s">
        <v>158</v>
      </c>
      <c r="C24" s="70" t="s">
        <v>134</v>
      </c>
      <c r="D24" s="70" t="s">
        <v>135</v>
      </c>
      <c r="E24" s="70" t="s">
        <v>135</v>
      </c>
      <c r="F24" s="70" t="s">
        <v>136</v>
      </c>
      <c r="G24" s="70" t="s">
        <v>137</v>
      </c>
      <c r="K24" s="74">
        <v>4</v>
      </c>
      <c r="L24" s="75" t="s">
        <v>152</v>
      </c>
      <c r="M24" s="3">
        <v>7</v>
      </c>
      <c r="N24" s="3">
        <v>1</v>
      </c>
      <c r="O24" s="3">
        <v>18</v>
      </c>
      <c r="P24" s="3">
        <v>2</v>
      </c>
      <c r="Q24" s="76">
        <f t="shared" si="2"/>
        <v>25</v>
      </c>
      <c r="R24" s="3">
        <f t="shared" si="2"/>
        <v>3</v>
      </c>
    </row>
    <row r="25" spans="1:24" x14ac:dyDescent="0.2">
      <c r="C25" s="70" t="s">
        <v>139</v>
      </c>
      <c r="D25" s="70" t="s">
        <v>139</v>
      </c>
      <c r="E25" s="70" t="s">
        <v>140</v>
      </c>
      <c r="F25" s="70" t="s">
        <v>141</v>
      </c>
      <c r="G25" s="70" t="s">
        <v>140</v>
      </c>
      <c r="H25" s="76" t="s">
        <v>142</v>
      </c>
      <c r="K25" s="74">
        <v>5</v>
      </c>
      <c r="L25" s="75" t="s">
        <v>145</v>
      </c>
      <c r="M25" s="3">
        <v>10</v>
      </c>
      <c r="N25" s="3">
        <v>1</v>
      </c>
      <c r="O25" s="3">
        <v>10</v>
      </c>
      <c r="P25" s="3">
        <v>1</v>
      </c>
      <c r="Q25" s="76">
        <f t="shared" si="2"/>
        <v>20</v>
      </c>
      <c r="R25" s="3">
        <f t="shared" si="2"/>
        <v>2</v>
      </c>
    </row>
    <row r="26" spans="1:24" x14ac:dyDescent="0.2">
      <c r="C26" s="70" t="s">
        <v>143</v>
      </c>
      <c r="D26" s="70" t="s">
        <v>143</v>
      </c>
      <c r="E26" s="70" t="s">
        <v>143</v>
      </c>
      <c r="F26" s="70" t="s">
        <v>143</v>
      </c>
      <c r="G26" s="70" t="s">
        <v>143</v>
      </c>
      <c r="H26" s="70" t="s">
        <v>143</v>
      </c>
      <c r="K26" s="74">
        <v>6</v>
      </c>
      <c r="L26" s="75" t="s">
        <v>149</v>
      </c>
      <c r="M26" s="3">
        <v>10</v>
      </c>
      <c r="N26" s="3">
        <v>1</v>
      </c>
      <c r="O26" s="3">
        <v>0</v>
      </c>
      <c r="P26" s="3">
        <v>0</v>
      </c>
      <c r="Q26" s="76">
        <f t="shared" si="2"/>
        <v>10</v>
      </c>
      <c r="R26" s="3">
        <f t="shared" si="2"/>
        <v>1</v>
      </c>
    </row>
    <row r="27" spans="1:24" x14ac:dyDescent="0.2">
      <c r="A27" s="3">
        <v>1</v>
      </c>
      <c r="B27" t="s">
        <v>148</v>
      </c>
      <c r="C27" s="3">
        <v>12</v>
      </c>
      <c r="D27" s="3">
        <v>10</v>
      </c>
      <c r="E27" s="3">
        <v>12</v>
      </c>
      <c r="F27" s="3">
        <v>12</v>
      </c>
      <c r="G27" s="3">
        <v>12</v>
      </c>
      <c r="H27" s="3">
        <f>SUM(F27+E27+C27)</f>
        <v>36</v>
      </c>
      <c r="I27" s="3">
        <v>3</v>
      </c>
      <c r="K27" s="74">
        <v>7</v>
      </c>
      <c r="L27" s="75" t="s">
        <v>159</v>
      </c>
      <c r="M27" s="3">
        <v>10</v>
      </c>
      <c r="N27" s="3">
        <v>1</v>
      </c>
      <c r="O27" s="3">
        <v>0</v>
      </c>
      <c r="P27" s="3">
        <v>0</v>
      </c>
      <c r="Q27" s="76">
        <f t="shared" si="2"/>
        <v>10</v>
      </c>
      <c r="R27" s="3">
        <f t="shared" si="2"/>
        <v>1</v>
      </c>
    </row>
    <row r="28" spans="1:24" x14ac:dyDescent="0.2">
      <c r="A28" s="3">
        <v>2</v>
      </c>
      <c r="B28" t="s">
        <v>146</v>
      </c>
      <c r="C28" s="3">
        <v>8</v>
      </c>
      <c r="D28" s="3">
        <v>12</v>
      </c>
      <c r="E28" s="3">
        <v>10</v>
      </c>
      <c r="F28" s="3">
        <v>8</v>
      </c>
      <c r="G28" s="3">
        <v>8</v>
      </c>
      <c r="H28" s="3">
        <f>SUM(D28+E28+C28)</f>
        <v>30</v>
      </c>
      <c r="I28" s="3">
        <v>3</v>
      </c>
      <c r="K28" s="3"/>
    </row>
    <row r="29" spans="1:24" x14ac:dyDescent="0.2">
      <c r="A29" s="3">
        <v>3</v>
      </c>
      <c r="B29" t="s">
        <v>149</v>
      </c>
      <c r="C29" s="3">
        <v>10</v>
      </c>
      <c r="H29" s="3">
        <f>SUM(C29)</f>
        <v>10</v>
      </c>
      <c r="I29" s="3">
        <v>1</v>
      </c>
      <c r="K29" s="3"/>
    </row>
    <row r="30" spans="1:24" x14ac:dyDescent="0.2">
      <c r="A30" s="3">
        <v>4</v>
      </c>
      <c r="B30" t="s">
        <v>145</v>
      </c>
      <c r="F30" s="3">
        <v>10</v>
      </c>
      <c r="H30" s="3">
        <v>10</v>
      </c>
      <c r="I30" s="3">
        <v>1</v>
      </c>
    </row>
    <row r="31" spans="1:24" x14ac:dyDescent="0.2">
      <c r="A31" s="3">
        <v>5</v>
      </c>
      <c r="B31" t="s">
        <v>159</v>
      </c>
      <c r="G31" s="3">
        <v>10</v>
      </c>
      <c r="H31" s="3">
        <v>10</v>
      </c>
      <c r="I31" s="3">
        <v>1</v>
      </c>
    </row>
    <row r="32" spans="1:24" x14ac:dyDescent="0.2">
      <c r="A32" s="3">
        <v>6</v>
      </c>
      <c r="B32" t="s">
        <v>152</v>
      </c>
      <c r="C32" s="3">
        <v>7</v>
      </c>
      <c r="H32" s="3">
        <f>SUM(C32)</f>
        <v>7</v>
      </c>
      <c r="I32" s="3">
        <v>1</v>
      </c>
    </row>
    <row r="34" spans="1:9" x14ac:dyDescent="0.2">
      <c r="A34" s="79" t="s">
        <v>160</v>
      </c>
      <c r="C34" s="70" t="s">
        <v>134</v>
      </c>
      <c r="D34" s="70" t="s">
        <v>135</v>
      </c>
      <c r="E34" s="70" t="s">
        <v>135</v>
      </c>
      <c r="F34" s="70" t="s">
        <v>136</v>
      </c>
      <c r="G34" s="70" t="s">
        <v>137</v>
      </c>
    </row>
    <row r="35" spans="1:9" x14ac:dyDescent="0.2">
      <c r="C35" s="70" t="s">
        <v>139</v>
      </c>
      <c r="D35" s="70" t="s">
        <v>139</v>
      </c>
      <c r="E35" s="70" t="s">
        <v>140</v>
      </c>
      <c r="F35" s="70" t="s">
        <v>155</v>
      </c>
      <c r="G35" s="70" t="s">
        <v>140</v>
      </c>
      <c r="H35" s="76" t="s">
        <v>142</v>
      </c>
    </row>
    <row r="36" spans="1:9" x14ac:dyDescent="0.2">
      <c r="C36" s="70" t="s">
        <v>143</v>
      </c>
      <c r="D36" s="70" t="s">
        <v>143</v>
      </c>
      <c r="E36" s="70" t="s">
        <v>143</v>
      </c>
      <c r="F36" s="70" t="s">
        <v>143</v>
      </c>
      <c r="G36" s="70" t="s">
        <v>143</v>
      </c>
      <c r="H36" s="70" t="s">
        <v>143</v>
      </c>
    </row>
    <row r="37" spans="1:9" x14ac:dyDescent="0.2">
      <c r="A37" s="3">
        <v>1</v>
      </c>
      <c r="B37" t="s">
        <v>157</v>
      </c>
      <c r="C37" s="3">
        <v>12</v>
      </c>
      <c r="F37" s="3">
        <v>12</v>
      </c>
      <c r="G37" s="3">
        <v>12</v>
      </c>
      <c r="H37" s="3">
        <f>SUM(G37+F37+C37)</f>
        <v>36</v>
      </c>
      <c r="I37" s="3">
        <v>3</v>
      </c>
    </row>
    <row r="38" spans="1:9" x14ac:dyDescent="0.2">
      <c r="A38" s="3">
        <v>2</v>
      </c>
      <c r="B38" t="s">
        <v>146</v>
      </c>
      <c r="C38" s="3">
        <v>8</v>
      </c>
      <c r="E38" s="3">
        <v>12</v>
      </c>
      <c r="F38" s="3">
        <v>7</v>
      </c>
      <c r="G38" s="3">
        <v>10</v>
      </c>
      <c r="H38" s="3">
        <v>30</v>
      </c>
      <c r="I38" s="3">
        <v>3</v>
      </c>
    </row>
    <row r="39" spans="1:9" x14ac:dyDescent="0.2">
      <c r="A39" s="3">
        <v>3</v>
      </c>
      <c r="B39" t="s">
        <v>148</v>
      </c>
      <c r="C39" s="3">
        <v>7</v>
      </c>
      <c r="D39" s="3">
        <v>12</v>
      </c>
      <c r="E39" s="3">
        <v>10</v>
      </c>
      <c r="F39" s="3">
        <v>6</v>
      </c>
      <c r="H39" s="3">
        <f>SUM(D39+E39+C39)</f>
        <v>29</v>
      </c>
      <c r="I39" s="3">
        <v>3</v>
      </c>
    </row>
    <row r="40" spans="1:9" x14ac:dyDescent="0.2">
      <c r="A40" s="3">
        <v>4</v>
      </c>
      <c r="B40" t="s">
        <v>152</v>
      </c>
      <c r="C40" s="3">
        <v>10</v>
      </c>
      <c r="F40" s="3">
        <v>8</v>
      </c>
      <c r="H40" s="3">
        <f>SUM(C40+F40)</f>
        <v>18</v>
      </c>
      <c r="I40" s="3">
        <v>2</v>
      </c>
    </row>
    <row r="41" spans="1:9" x14ac:dyDescent="0.2">
      <c r="A41" s="3">
        <v>5</v>
      </c>
      <c r="B41" t="s">
        <v>145</v>
      </c>
      <c r="F41" s="3">
        <v>10</v>
      </c>
      <c r="H41" s="3">
        <v>10</v>
      </c>
      <c r="I41" s="3">
        <v>1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CM</vt:lpstr>
      <vt:lpstr>RM</vt:lpstr>
      <vt:lpstr>CF</vt:lpstr>
      <vt:lpstr>RF</vt:lpstr>
      <vt:lpstr>GP PUNKTE</vt:lpstr>
      <vt:lpstr>Mannschafts-Wertung</vt:lpstr>
      <vt:lpstr>Wertung-Staffeln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Fidal</cp:lastModifiedBy>
  <cp:revision>26</cp:revision>
  <cp:lastPrinted>2017-10-14T15:57:16Z</cp:lastPrinted>
  <dcterms:created xsi:type="dcterms:W3CDTF">2017-04-08T22:27:22Z</dcterms:created>
  <dcterms:modified xsi:type="dcterms:W3CDTF">2017-10-14T15:57:24Z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